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F81D2313-F719-4C1A-AF2B-ED7F492BBFA8}" xr6:coauthVersionLast="47" xr6:coauthVersionMax="47" xr10:uidLastSave="{00000000-0000-0000-0000-000000000000}"/>
  <bookViews>
    <workbookView xWindow="28680" yWindow="-120" windowWidth="29040" windowHeight="15840" xr2:uid="{00000000-000D-0000-FFFF-FFFF00000000}"/>
  </bookViews>
  <sheets>
    <sheet name="Standard Permit GRA1" sheetId="1" r:id="rId1"/>
  </sheets>
  <definedNames>
    <definedName name="Z_15D1EC4B_F0A6_400F_BA4A_A5DB31B091D6_.wvu.Cols" localSheetId="0" hidden="1">'Standard Permit GRA1'!$A:$A</definedName>
    <definedName name="Z_15D1EC4B_F0A6_400F_BA4A_A5DB31B091D6_.wvu.Rows" localSheetId="0" hidden="1">'Standard Permit GRA1'!$66:$99</definedName>
    <definedName name="Z_196C5D79_6EEE_454A_97C0_7927035B3930_.wvu.Cols" localSheetId="0" hidden="1">'Standard Permit GRA1'!$A:$A</definedName>
    <definedName name="Z_196C5D79_6EEE_454A_97C0_7927035B3930_.wvu.Rows" localSheetId="0" hidden="1">'Standard Permit GRA1'!$66:$99</definedName>
    <definedName name="Z_37392DA3_707E_4B98_9DC9_C15586490F9F_.wvu.Cols" localSheetId="0" hidden="1">'Standard Permit GRA1'!$A:$A</definedName>
    <definedName name="Z_37392DA3_707E_4B98_9DC9_C15586490F9F_.wvu.Rows" localSheetId="0" hidden="1">'Standard Permit GRA1'!$66:$99</definedName>
    <definedName name="Z_386AC5DA_E11F_4576_ABDA_2F857F7F87B3_.wvu.Cols" localSheetId="0" hidden="1">'Standard Permit GRA1'!$A:$A</definedName>
    <definedName name="Z_386AC5DA_E11F_4576_ABDA_2F857F7F87B3_.wvu.Rows" localSheetId="0" hidden="1">'Standard Permit GRA1'!$66:$99</definedName>
    <definedName name="Z_5C4DD4AC_D97E_4CAD_89F4_4AF686BF6861_.wvu.Cols" localSheetId="0" hidden="1">'Standard Permit GRA1'!$A:$A</definedName>
    <definedName name="Z_5C4DD4AC_D97E_4CAD_89F4_4AF686BF6861_.wvu.Rows" localSheetId="0" hidden="1">'Standard Permit GRA1'!$66:$99</definedName>
    <definedName name="Z_8697CE7F_A5E4_4FF5_9B23_BDD8A0ECB7A7_.wvu.Cols" localSheetId="0" hidden="1">'Standard Permit GRA1'!$A:$A</definedName>
    <definedName name="Z_8697CE7F_A5E4_4FF5_9B23_BDD8A0ECB7A7_.wvu.Rows" localSheetId="0" hidden="1">'Standard Permit GRA1'!$66:$99</definedName>
    <definedName name="Z_BD45CC49_2C4E_486D_86CC_4E21517DEA6E_.wvu.Cols" localSheetId="0" hidden="1">'Standard Permit GRA1'!$A:$A</definedName>
    <definedName name="Z_BD45CC49_2C4E_486D_86CC_4E21517DEA6E_.wvu.Rows" localSheetId="0" hidden="1">'Standard Permit GRA1'!$66:$99</definedName>
    <definedName name="Z_DCDAC810_A1F1_4988_B273_C65C938FCB2A_.wvu.Cols" localSheetId="0" hidden="1">'Standard Permit GRA1'!$A:$A</definedName>
    <definedName name="Z_DCDAC810_A1F1_4988_B273_C65C938FCB2A_.wvu.Rows" localSheetId="0" hidden="1">'Standard Permit GRA1'!$66:$99</definedName>
    <definedName name="Z_F0E6D719_2000_4DE2_921C_E91C7336B325_.wvu.Cols" localSheetId="0" hidden="1">'Standard Permit GRA1'!$A:$A</definedName>
    <definedName name="Z_F0E6D719_2000_4DE2_921C_E91C7336B325_.wvu.Rows" localSheetId="0" hidden="1">'Standard Permit GRA1'!$66:$99</definedName>
  </definedNames>
  <calcPr calcId="191029"/>
  <customWorkbookViews>
    <customWorkbookView name="samantha.evans - Personal View" guid="{386AC5DA-E11F-4576-ABDA-2F857F7F87B3}" mergeInterval="0" personalView="1" maximized="1" xWindow="1912" yWindow="-8" windowWidth="1936" windowHeight="1056" activeSheetId="1" showComments="commIndAndComment"/>
    <customWorkbookView name="  - Personal View" guid="{DCDAC810-A1F1-4988-B273-C65C938FCB2A}" mergeInterval="0" personalView="1" maximized="1" windowWidth="1020" windowHeight="569" activeSheetId="1"/>
    <customWorkbookView name="TBesien - Personal View" guid="{37392DA3-707E-4B98-9DC9-C15586490F9F}" mergeInterval="0" personalView="1" maximized="1" windowWidth="1020" windowHeight="602" activeSheetId="1"/>
    <customWorkbookView name="KNICHOLLS02 - Personal View" guid="{196C5D79-6EEE-454A-97C0-7927035B3930}" mergeInterval="0" personalView="1" maximized="1" windowWidth="1396" windowHeight="794" activeSheetId="1"/>
    <customWorkbookView name="PFitzgerald - Personal View" guid="{F0E6D719-2000-4DE2-921C-E91C7336B325}" mergeInterval="0" personalView="1" maximized="1" windowWidth="1020" windowHeight="520" activeSheetId="1"/>
    <customWorkbookView name="AHANDOO - Personal View" guid="{BD45CC49-2C4E-486D-86CC-4E21517DEA6E}" mergeInterval="0" personalView="1" maximized="1" windowWidth="1276" windowHeight="634" activeSheetId="1"/>
    <customWorkbookView name="Wheadon - Personal View" guid="{5C4DD4AC-D97E-4CAD-89F4-4AF686BF6861}" mergeInterval="0" personalView="1" maximized="1" windowWidth="1596" windowHeight="675" activeSheetId="1"/>
    <customWorkbookView name="hstephens - Personal View" guid="{8697CE7F-A5E4-4FF5-9B23-BDD8A0ECB7A7}" mergeInterval="0" personalView="1" maximized="1" xWindow="1" yWindow="1" windowWidth="1276" windowHeight="570" activeSheetId="1"/>
    <customWorkbookView name="dwilley - Personal View" guid="{15D1EC4B-F0A6-400F-BA4A-A5DB31B091D6}" mergeInterval="0" personalView="1" maximized="1" xWindow="1" yWindow="1" windowWidth="1276"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1" l="1"/>
  <c r="J76" i="1" s="1"/>
  <c r="K76" i="1" s="1"/>
  <c r="I76" i="1"/>
  <c r="H77" i="1"/>
  <c r="J77" i="1" s="1"/>
  <c r="K77" i="1" s="1"/>
  <c r="I77" i="1"/>
  <c r="H78" i="1"/>
  <c r="J78" i="1" s="1"/>
  <c r="K78" i="1" s="1"/>
  <c r="I78" i="1"/>
  <c r="H79" i="1"/>
  <c r="J79" i="1" s="1"/>
  <c r="K79" i="1" s="1"/>
  <c r="I79" i="1"/>
  <c r="H80" i="1"/>
  <c r="J80" i="1" s="1"/>
  <c r="K80" i="1" s="1"/>
  <c r="I80" i="1"/>
  <c r="H81" i="1"/>
  <c r="J81" i="1" s="1"/>
  <c r="K81" i="1" s="1"/>
  <c r="I81" i="1"/>
  <c r="H82" i="1"/>
  <c r="J82" i="1" s="1"/>
  <c r="K82" i="1" s="1"/>
  <c r="I82" i="1"/>
  <c r="H83" i="1"/>
  <c r="J83" i="1" s="1"/>
  <c r="K83" i="1" s="1"/>
  <c r="I83" i="1"/>
  <c r="H84" i="1"/>
  <c r="J84" i="1" s="1"/>
  <c r="K84" i="1" s="1"/>
  <c r="I84" i="1"/>
  <c r="H85" i="1"/>
  <c r="J85" i="1" s="1"/>
  <c r="K85" i="1" s="1"/>
  <c r="I85" i="1"/>
  <c r="H86" i="1"/>
  <c r="J86" i="1" s="1"/>
  <c r="K86" i="1" s="1"/>
  <c r="I86" i="1"/>
  <c r="H87" i="1"/>
  <c r="J87" i="1" s="1"/>
  <c r="K87" i="1" s="1"/>
  <c r="I87" i="1"/>
  <c r="H88" i="1"/>
  <c r="J88" i="1" s="1"/>
  <c r="K88" i="1" s="1"/>
  <c r="I88" i="1"/>
  <c r="H89" i="1"/>
  <c r="J89" i="1" s="1"/>
  <c r="K89" i="1" s="1"/>
  <c r="I89" i="1"/>
  <c r="H90" i="1"/>
  <c r="J90" i="1" s="1"/>
  <c r="K90" i="1" s="1"/>
  <c r="I90" i="1"/>
  <c r="H91" i="1"/>
  <c r="J91" i="1" s="1"/>
  <c r="K91" i="1" s="1"/>
  <c r="I91" i="1"/>
  <c r="H92" i="1"/>
  <c r="J92" i="1" s="1"/>
  <c r="K92" i="1" s="1"/>
  <c r="I92" i="1"/>
  <c r="H93" i="1"/>
  <c r="J93" i="1" s="1"/>
  <c r="K93" i="1" s="1"/>
  <c r="I93" i="1"/>
  <c r="H94" i="1"/>
  <c r="J94" i="1" s="1"/>
  <c r="K94" i="1" s="1"/>
  <c r="I94" i="1"/>
  <c r="H95" i="1"/>
  <c r="J95" i="1" s="1"/>
  <c r="K95" i="1" s="1"/>
  <c r="I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8" authorId="0" guid="{223BC2FC-FFAB-4592-95FE-8CD2BC3BC8A9}" shapeId="0" xr:uid="{00000000-0006-0000-0000-000001000000}">
      <text>
        <r>
          <rPr>
            <b/>
            <sz val="8"/>
            <color indexed="81"/>
            <rFont val="Tahoma"/>
            <charset val="1"/>
          </rPr>
          <t xml:space="preserve">Receptors </t>
        </r>
        <r>
          <rPr>
            <sz val="8"/>
            <color indexed="81"/>
            <rFont val="Tahoma"/>
            <charset val="1"/>
          </rPr>
          <t>to consider should include: atmosphere, land, surface waters, groundwater, humans, wildlife and their habitats. A single receptor may be at risk from several different sources and all must be addressed.</t>
        </r>
        <r>
          <rPr>
            <sz val="8"/>
            <color indexed="81"/>
            <rFont val="Tahoma"/>
            <charset val="1"/>
          </rPr>
          <t xml:space="preserve">
</t>
        </r>
      </text>
    </comment>
    <comment ref="C38" authorId="0" guid="{4595C6F4-123E-4D11-9F43-FE5227D4C942}" shapeId="0" xr:uid="{00000000-0006-0000-0000-000002000000}">
      <text>
        <r>
          <rPr>
            <sz val="8"/>
            <color indexed="81"/>
            <rFont val="Tahoma"/>
            <charset val="1"/>
          </rPr>
          <t xml:space="preserve">The </t>
        </r>
        <r>
          <rPr>
            <b/>
            <sz val="8"/>
            <color indexed="81"/>
            <rFont val="Tahoma"/>
            <charset val="1"/>
          </rPr>
          <t>Source</t>
        </r>
        <r>
          <rPr>
            <sz val="8"/>
            <color indexed="81"/>
            <rFont val="Tahoma"/>
            <charset val="1"/>
          </rPr>
          <t xml:space="preserve"> of hazard will be the activity or operation taking place for which a particular hazard may arise.</t>
        </r>
      </text>
    </comment>
    <comment ref="D38" authorId="0" guid="{BEE7E282-783D-4CB6-AE22-078C9B3E4A74}" shapeId="0" xr:uid="{00000000-0006-0000-0000-000003000000}">
      <text>
        <r>
          <rPr>
            <b/>
            <sz val="8"/>
            <color indexed="81"/>
            <rFont val="Tahoma"/>
            <charset val="1"/>
          </rPr>
          <t xml:space="preserve">Harm </t>
        </r>
        <r>
          <rPr>
            <sz val="8"/>
            <color indexed="81"/>
            <rFont val="Tahoma"/>
            <charset val="1"/>
          </rPr>
          <t>may arise when a specific hazard is realised.</t>
        </r>
      </text>
    </comment>
    <comment ref="E38" authorId="0" guid="{036CEEF7-B08B-4D7A-B7C7-B0A5A045BB67}" shapeId="0" xr:uid="{00000000-0006-0000-0000-000004000000}">
      <text>
        <r>
          <rPr>
            <b/>
            <sz val="8"/>
            <color indexed="81"/>
            <rFont val="Tahoma"/>
            <charset val="1"/>
          </rPr>
          <t>Pathways</t>
        </r>
        <r>
          <rPr>
            <sz val="8"/>
            <color indexed="81"/>
            <rFont val="Tahoma"/>
            <charset val="1"/>
          </rPr>
          <t xml:space="preserve"> are the routes or means by which defined hazards may potentially realise their consequences at the receptors.</t>
        </r>
        <r>
          <rPr>
            <sz val="8"/>
            <color indexed="81"/>
            <rFont val="Tahoma"/>
            <charset val="1"/>
          </rPr>
          <t xml:space="preserve">
</t>
        </r>
      </text>
    </comment>
    <comment ref="F38" authorId="0" guid="{565148AB-276E-4E54-BBA1-2F463D0516DC}" shapeId="0" xr:uid="{00000000-0006-0000-0000-000005000000}">
      <text>
        <r>
          <rPr>
            <b/>
            <sz val="8"/>
            <color indexed="81"/>
            <rFont val="Tahoma"/>
            <charset val="1"/>
          </rPr>
          <t>Probability of  exposure</t>
        </r>
        <r>
          <rPr>
            <sz val="8"/>
            <color indexed="81"/>
            <rFont val="Tahoma"/>
            <charset val="1"/>
          </rPr>
          <t xml:space="preserve"> is the likelihood of the receptors being exposed to the hazard.  Example definitions:
</t>
        </r>
        <r>
          <rPr>
            <b/>
            <sz val="8"/>
            <color indexed="81"/>
            <rFont val="Tahoma"/>
            <charset val="1"/>
          </rPr>
          <t xml:space="preserve">High </t>
        </r>
        <r>
          <rPr>
            <sz val="8"/>
            <color indexed="81"/>
            <rFont val="Tahoma"/>
            <charset val="1"/>
          </rPr>
          <t xml:space="preserve">– exposure is probable: direct exposure likely with no / few barriers between hazard source and receptor;
</t>
        </r>
        <r>
          <rPr>
            <b/>
            <sz val="8"/>
            <color indexed="81"/>
            <rFont val="Tahoma"/>
            <charset val="1"/>
          </rPr>
          <t>Medium</t>
        </r>
        <r>
          <rPr>
            <sz val="8"/>
            <color indexed="81"/>
            <rFont val="Tahoma"/>
            <charset val="1"/>
          </rPr>
          <t xml:space="preserve">  – exposure is fairly probable: feasible exposure possible - barriers to exposure less controllable;
</t>
        </r>
        <r>
          <rPr>
            <b/>
            <sz val="8"/>
            <color indexed="81"/>
            <rFont val="Tahoma"/>
            <charset val="1"/>
          </rPr>
          <t>Low</t>
        </r>
        <r>
          <rPr>
            <sz val="8"/>
            <color indexed="81"/>
            <rFont val="Tahoma"/>
            <charset val="1"/>
          </rPr>
          <t xml:space="preserve"> – exposure is unlikely: several barriers exist between hazards source and receptors to mitigate against exposure:
</t>
        </r>
        <r>
          <rPr>
            <b/>
            <sz val="8"/>
            <color indexed="81"/>
            <rFont val="Tahoma"/>
            <charset val="1"/>
          </rPr>
          <t xml:space="preserve">Very Low </t>
        </r>
        <r>
          <rPr>
            <sz val="8"/>
            <color indexed="81"/>
            <rFont val="Tahoma"/>
            <charset val="1"/>
          </rPr>
          <t>– exposure is very unlikely: effective, multiple barriers in place to mitigate against exposure.</t>
        </r>
        <r>
          <rPr>
            <sz val="8"/>
            <color indexed="81"/>
            <rFont val="Tahoma"/>
            <charset val="1"/>
          </rPr>
          <t xml:space="preserve">
</t>
        </r>
      </text>
    </comment>
    <comment ref="G38" authorId="0" guid="{25E15442-B232-48C6-9FDA-05D9D5E88B30}" shapeId="0" xr:uid="{00000000-0006-0000-0000-000006000000}">
      <text>
        <r>
          <rPr>
            <sz val="8"/>
            <color indexed="81"/>
            <rFont val="Tahoma"/>
            <charset val="1"/>
          </rPr>
          <t xml:space="preserve">The </t>
        </r>
        <r>
          <rPr>
            <b/>
            <sz val="8"/>
            <color indexed="81"/>
            <rFont val="Tahoma"/>
            <charset val="1"/>
          </rPr>
          <t xml:space="preserve">consequences </t>
        </r>
        <r>
          <rPr>
            <sz val="8"/>
            <color indexed="81"/>
            <rFont val="Tahoma"/>
            <charset val="1"/>
          </rPr>
          <t>of a hazard being realised may be actual or potential harm.  
This will include be on a high/medium/low/very low score using attributes and scaling to consider 'harm'.</t>
        </r>
        <r>
          <rPr>
            <sz val="8"/>
            <color indexed="81"/>
            <rFont val="Tahoma"/>
            <charset val="1"/>
          </rPr>
          <t xml:space="preserve">
</t>
        </r>
      </text>
    </comment>
    <comment ref="H38" authorId="0" guid="{A6AA20D7-4E5F-459E-A646-E9F6941BDFC4}" shapeId="0" xr:uid="{00000000-0006-0000-0000-000007000000}">
      <text>
        <r>
          <rPr>
            <b/>
            <sz val="8"/>
            <color indexed="81"/>
            <rFont val="Tahoma"/>
            <charset val="1"/>
          </rPr>
          <t>Magnitude of the risk</t>
        </r>
        <r>
          <rPr>
            <sz val="8"/>
            <color indexed="81"/>
            <rFont val="Tahoma"/>
            <charset val="1"/>
          </rPr>
          <t xml:space="preserve"> is determined by combining the probability with the magnitude of the potential consequences</t>
        </r>
        <r>
          <rPr>
            <sz val="8"/>
            <color indexed="81"/>
            <rFont val="Tahoma"/>
            <charset val="1"/>
          </rPr>
          <t xml:space="preserve">
</t>
        </r>
        <r>
          <rPr>
            <b/>
            <sz val="8"/>
            <color indexed="81"/>
            <rFont val="Tahoma"/>
            <charset val="1"/>
          </rPr>
          <t>High risks</t>
        </r>
        <r>
          <rPr>
            <sz val="8"/>
            <color indexed="81"/>
            <rFont val="Tahoma"/>
            <charset val="1"/>
          </rPr>
          <t xml:space="preserve"> require additional assessment and active management
</t>
        </r>
        <r>
          <rPr>
            <b/>
            <sz val="8"/>
            <color indexed="81"/>
            <rFont val="Tahoma"/>
            <charset val="1"/>
          </rPr>
          <t>Medium risks</t>
        </r>
        <r>
          <rPr>
            <sz val="8"/>
            <color indexed="81"/>
            <rFont val="Tahoma"/>
            <charset val="1"/>
          </rPr>
          <t xml:space="preserve"> require additional assessment and may require active management/monitoring 
</t>
        </r>
        <r>
          <rPr>
            <b/>
            <sz val="8"/>
            <color indexed="81"/>
            <rFont val="Tahoma"/>
            <charset val="1"/>
          </rPr>
          <t>Low and very low risks</t>
        </r>
        <r>
          <rPr>
            <sz val="8"/>
            <color indexed="81"/>
            <rFont val="Tahoma"/>
            <charset val="1"/>
          </rPr>
          <t xml:space="preserve"> require periodic review.</t>
        </r>
      </text>
    </comment>
    <comment ref="J38" authorId="0" guid="{15E9C3AE-773A-4D96-AFC2-727B59A06E5B}" shapeId="0" xr:uid="{00000000-0006-0000-0000-000008000000}">
      <text>
        <r>
          <rPr>
            <b/>
            <sz val="8"/>
            <color indexed="81"/>
            <rFont val="Tahoma"/>
            <charset val="1"/>
          </rPr>
          <t xml:space="preserve">Risk management </t>
        </r>
        <r>
          <rPr>
            <sz val="8"/>
            <color indexed="81"/>
            <rFont val="Tahoma"/>
            <charset val="1"/>
          </rPr>
          <t xml:space="preserve">involves breaking or limiting the source-pathway-receptor linkage to reduce risk.  
</t>
        </r>
        <r>
          <rPr>
            <sz val="8"/>
            <color indexed="81"/>
            <rFont val="Tahoma"/>
            <charset val="1"/>
          </rPr>
          <t xml:space="preserve">
</t>
        </r>
      </text>
    </comment>
  </commentList>
</comments>
</file>

<file path=xl/sharedStrings.xml><?xml version="1.0" encoding="utf-8"?>
<sst xmlns="http://schemas.openxmlformats.org/spreadsheetml/2006/main" count="297" uniqueCount="174">
  <si>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</si>
  <si>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</si>
  <si>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</si>
  <si>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</si>
  <si>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</si>
  <si>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</si>
  <si>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</si>
  <si>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</si>
  <si>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</si>
  <si>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</si>
  <si>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</si>
  <si>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</si>
  <si>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</si>
  <si>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</si>
  <si>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</si>
  <si>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</si>
  <si>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</si>
  <si>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</si>
  <si>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</si>
  <si>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</si>
  <si>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</si>
  <si>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</si>
  <si>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</si>
  <si>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</si>
  <si>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</si>
  <si>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</si>
  <si>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</si>
  <si>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</si>
  <si>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</si>
  <si>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</si>
  <si>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</si>
  <si>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</si>
  <si>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</si>
  <si>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</si>
  <si>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</si>
  <si>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</si>
  <si>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</si>
  <si>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</si>
  <si>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</si>
  <si>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5</t>
  </si>
  <si>
    <t>Parameter 6</t>
  </si>
  <si>
    <t>Abbreviations:</t>
  </si>
  <si>
    <t>Local human population</t>
  </si>
  <si>
    <t>Nuisance - dust on cars, clothing etc.</t>
  </si>
  <si>
    <t>Nuisance, loss of amenity</t>
  </si>
  <si>
    <t>Very Low</t>
  </si>
  <si>
    <t>Odour</t>
  </si>
  <si>
    <t>Air transport and over land</t>
  </si>
  <si>
    <t>Pests (e.g. flies)</t>
  </si>
  <si>
    <t>Flood waters</t>
  </si>
  <si>
    <t>Direct run-off from site across ground surface, via surface water drains, ditches etc.</t>
  </si>
  <si>
    <t>Chronic effects; deterioration of water quality</t>
  </si>
  <si>
    <t>Groundwater</t>
  </si>
  <si>
    <t>Any</t>
  </si>
  <si>
    <t>Standard Facility:</t>
  </si>
  <si>
    <t>Nuisance, loss of amenity and harm to animal health</t>
  </si>
  <si>
    <t>Local residents often sensitive to litter.</t>
  </si>
  <si>
    <t>Local residents often sensitive to mud on roads.</t>
  </si>
  <si>
    <t>Local human population and local environment</t>
  </si>
  <si>
    <t>Direct physical contact</t>
  </si>
  <si>
    <t>Acute effects; oxygen depletion, fish kill and algal blooms</t>
  </si>
  <si>
    <t xml:space="preserve">Abstraction from watercourse downstream of facility (for agricultural or potable use). </t>
  </si>
  <si>
    <t>Acute effects, closure of abstraction intakes.</t>
  </si>
  <si>
    <t>Parameter 7</t>
  </si>
  <si>
    <t>Parameter 8</t>
  </si>
  <si>
    <t>and from areas of the facility not used for the storage or treatment of wastes.</t>
  </si>
  <si>
    <t>The scope of the permit and associated rules is defined by the following risk criteria:</t>
  </si>
  <si>
    <t>Permitted activities - The storage of waste prior to composting (R13) and composting including shredding etc. (R3)</t>
  </si>
  <si>
    <t>Gastro-intestinal illness</t>
  </si>
  <si>
    <t>Local and distant human population</t>
  </si>
  <si>
    <t>If waste is washed off site it may contaminate buildings / gardens / natural habitats downstream</t>
  </si>
  <si>
    <t>The only point source discharges to controlled waters are surface water from the roofs of buildings</t>
  </si>
  <si>
    <t>Releases of particulate matter (dusts).</t>
  </si>
  <si>
    <t>Air transport then inhalation.</t>
  </si>
  <si>
    <t>As above</t>
  </si>
  <si>
    <t>Releases of particulate matter (dusts) and micro-organisms (bioaerosols).</t>
  </si>
  <si>
    <t>Air transport  then deposition on garden fruit/vegetables and then ingestion.</t>
  </si>
  <si>
    <t>Air transport then deposition.</t>
  </si>
  <si>
    <t>Air transport then deposition on commercial/wild fruit/vegetables then ingestion.</t>
  </si>
  <si>
    <t>Noise and vibration</t>
  </si>
  <si>
    <t>Noise through the air and vibration through the ground.</t>
  </si>
  <si>
    <t>Local residents often sensitive to noise and vibration.</t>
  </si>
  <si>
    <t>Local human population, livestock and wildlife.</t>
  </si>
  <si>
    <t xml:space="preserve">Litter </t>
  </si>
  <si>
    <t>Air transport then deposition</t>
  </si>
  <si>
    <t>Waste, litter and mud on local roads</t>
  </si>
  <si>
    <t>Nuisance, loss of amenity, road traffic accidents</t>
  </si>
  <si>
    <t>Vehicles entering and leaving site</t>
  </si>
  <si>
    <t>Air transport then inhalation</t>
  </si>
  <si>
    <t>Most dust will be washed off by rain or during food preparation. Illness likely to be mild and short term</t>
  </si>
  <si>
    <t>As above.  Proportion of diet from this source will be low.</t>
  </si>
  <si>
    <t>As above.  Includes eating crops grown within 250 metres of the site.</t>
  </si>
  <si>
    <t>Scavenging animals and scavenging birds.</t>
  </si>
  <si>
    <t>Harm to human health - from waste carried off site and faeces.  Nuisance and  loss of amenity.</t>
  </si>
  <si>
    <t>Harm to human health, nuisance, loss of amenity.</t>
  </si>
  <si>
    <t xml:space="preserve">Permitted wastes may attract scavenging animals and birds. </t>
  </si>
  <si>
    <t>Flooding of site</t>
  </si>
  <si>
    <t>Local human population and / or livestock after gaining unauthorised access to the waste operation</t>
  </si>
  <si>
    <t>All on-site hazards: wastes; machinery and vehicles.</t>
  </si>
  <si>
    <t>Bodily injury</t>
  </si>
  <si>
    <t>Air transport of smoke.  Spillages and contaminated firewater by direct run-off from site and via surface water drains and ditches.</t>
  </si>
  <si>
    <t>Respiratory irritation, illness and nuisance to local population.  Injury to staff or firefighters. Pollution of water or land.</t>
  </si>
  <si>
    <t>As above. Permitted activities do not include the burning of waste.</t>
  </si>
  <si>
    <t>Spillage of liquids, leachate from waste, contaminated rainwater run-off from waste with high organic content.</t>
  </si>
  <si>
    <t>As above.  Indirect run-off via the soil layer</t>
  </si>
  <si>
    <t>Direct run-off from site across ground surface, via surface water drains, ditches etc. then abstraction.</t>
  </si>
  <si>
    <t xml:space="preserve">Chronic effects: contamination of groundwater, requiring treatment of water or closure of borehole. </t>
  </si>
  <si>
    <t>Transport through soil/groundwater then extraction at borehole.</t>
  </si>
  <si>
    <t>high</t>
  </si>
  <si>
    <t>Contaminated waters used for recreational purposes</t>
  </si>
  <si>
    <t>Harm to human health - skin damage or gastro-intestinal illness.</t>
  </si>
  <si>
    <t>Direct contact or ingestion</t>
  </si>
  <si>
    <t>Unlikely to occur, but might restrict recreational use.</t>
  </si>
  <si>
    <t>Harm to protected site through toxic contamination, nutrient enrichment, smothering, disturbance, predation etc.</t>
  </si>
  <si>
    <t>Harm to human health - respiratory irritation and illness</t>
  </si>
  <si>
    <t>Release of micro-organisms (bioaerosols )</t>
  </si>
  <si>
    <t>As above.</t>
  </si>
  <si>
    <t>All surface waters close to and downstream of site.</t>
  </si>
  <si>
    <t>Local human population and local environment.</t>
  </si>
  <si>
    <t xml:space="preserve">Accidental fire causing the release of polluting materials to air (smoke or fumes), water or land. </t>
  </si>
  <si>
    <t>Composting produces and is likely to release odour.  There is potential for exposure if anyone living or working close to the site (excluding operator and employees).  Local residents often sensitive to odour.</t>
  </si>
  <si>
    <t>Permitted waste types are non-hazardous therefore only a medium magnitude risk is estimated.</t>
  </si>
  <si>
    <t>There is a high potential for contaminated rainwater run-off from waste operations outside especially during heavy rain.</t>
  </si>
  <si>
    <t>There is a high potential for contaminated rainwater run-off or leachate from waste operations outside.  Consequence is low because pollution is likely to be detected quickly and effects are temporary and reversible.</t>
  </si>
  <si>
    <t>All waste shall be stored and treated on an impermeable surface with sealed drainage system.</t>
  </si>
  <si>
    <t>Parameter 9</t>
  </si>
  <si>
    <t>and ….composting….under anaerobic conditions shall be prevented, or where that is not practicable, minimised.</t>
  </si>
  <si>
    <t xml:space="preserve">…. Composting…. on an impermeable surface with sealed drainage system; ….composting…. not in enclosed reactor vessel </t>
  </si>
  <si>
    <t>There is a high potential for contaminated rainwater run-off or leachate from waste operations outside.  Consequence is high because pollution may continue for a long time before it is detected.</t>
  </si>
  <si>
    <t>Quantity of waste accepted at the facility: &lt;75,000 tonnes per annum.</t>
  </si>
  <si>
    <t>Permitted waste types do not include …. dusts, powders or loose fibres but composting produces and is likely to release particulates.  There is potential for exposure if anyone living or working close to the site (excluding operator and employees).</t>
  </si>
  <si>
    <t>There is a high potential for contaminated rainwater run-off from waste operations outside especially during heavy rain.  Watercourse must have medium / high flow for abstraction to be permitted, which will dilute contamination so consequence is medium.</t>
  </si>
  <si>
    <t>SR (emissions of substances not controlled by emission limits) - emissions of substances .... shall not cause pollution…., with appropriate measures:</t>
  </si>
  <si>
    <t>SR (emissions of substances not controlled by emission limits). SR (if required) - emissions management plan.</t>
  </si>
  <si>
    <t>As above. Appropriate measures could include clearing litter arising from the activities from affected areas outside the site.</t>
  </si>
  <si>
    <t>As above. SR - management system (will include fire and spillages).</t>
  </si>
  <si>
    <r>
      <t xml:space="preserve"> proposed or Special Protection Area or Ramsar site) or a Site of Special Scientific Interest (SSSI)</t>
    </r>
    <r>
      <rPr>
        <sz val="10"/>
        <color indexed="10"/>
        <rFont val="Arial"/>
        <family val="2"/>
      </rPr>
      <t>.</t>
    </r>
  </si>
  <si>
    <t xml:space="preserve">Permitted waste types - Non-hazardous biodegradable waste, including non-treated wood, vegetable matter and animal manure  </t>
  </si>
  <si>
    <t>(excluding catering waste and other wastes covered by the Animal By-Products Regulations 2011)</t>
  </si>
  <si>
    <t>The activities shall not be carried out within 250m of any residential property or workplace.</t>
  </si>
  <si>
    <t xml:space="preserve">Air transport then inhalation, ingestion or innoculation </t>
  </si>
  <si>
    <t>Composting activities produce and  release bioaersosols e.g. micro-organisms. There is potential for exposure if anyone living or working close to the site (excluding operator and employees).</t>
  </si>
  <si>
    <t>Nuisance, loss of amenity, loss of sleep or harm</t>
  </si>
  <si>
    <t>SR - emissions shall be free from noise and vibration and a  noise and vibration management plan will be documented and revised as required.</t>
  </si>
  <si>
    <t>Insect pests can multiply on permitted wastes, particularly in summer months of whan waste is odouous and attracts flies</t>
  </si>
  <si>
    <t>anaerobic conditions will be avoided, feedstock's mixed and processed within 5 days of recpetion. Rejection of infected material, temperatures will be raised to minimised pupa.</t>
  </si>
  <si>
    <t>Waste types are non-hazardous and therefore should not be a high risk. Leachate may be high in BOD but may be diluted with flood water and therefore be low risk</t>
  </si>
  <si>
    <t xml:space="preserve">SR - management system (will include flood risk management). Leachate tanks will allow capacity for high rainfall incidents. Where possible sites should ensure excessive leachate is avoided. All collection systems to be fitted with high level alarm or recommended 'free board' will be maintained at all times. </t>
  </si>
  <si>
    <t xml:space="preserve">Respiratory irritation, illness and nuisance to local population.  Injury to staff, firefighters or arsonists/vandals. Pollution of air,water or land. </t>
  </si>
  <si>
    <t>Fire risk from stockpiles,arson and / or vandalism causing the release of polluting materials to air (smoke or fumes), water or land.</t>
  </si>
  <si>
    <t>Waste will be maintained with adequate moisture correction as per industry standard so  that is is not readily combustible. Permitted waste types are organic and non-hazardous therefore only a low magnitude risk is estimated. All stockpiled material will be stabilised and will be monitored for increased temperatures. Action will be taken to reduce any temperatures. Maximum stockpiled material will be 5 m in distinct windrows</t>
  </si>
  <si>
    <t xml:space="preserve">SR - All liquids shall be provided with secondary containment.... (applies to non- wastes such as fuels).  Permitted waste types do not include sludges or liquids. SR - no point source emissions to water.  Run-off restricted by SR (emissions of substances not controlled by emission limits). high level alarms will be fitted and 25% capacity maintains or equivalent free board. </t>
  </si>
  <si>
    <t>Waste composting operations may cause harm to and deterioration of nature conservation sites.including high rate air deposition.</t>
  </si>
  <si>
    <t xml:space="preserve">SR (emissions of substances not controlled by emission limits). SR (if required) - emissions management plan. Sanitisation temperatures will be reached to allow pasteurization of material. </t>
  </si>
  <si>
    <t>As above. Appropriate measures could include clearing waste, litter and mud arising from the activities from affected areas outside the site. Roads to be sewpt and damped down as necessary.</t>
  </si>
  <si>
    <t xml:space="preserve">Permitted waste types include catering wastes and other wastes containing animal by-products. Access to wastes is restricted by separate controls under the Animal By-products regulations and by SR - .waste reception and .composting... in an enclosed reactor vessel/building. SR - emissions of substances not controlled by emission limits (including those from scavenging animals, scavenging birds and other pests) shall not cause pollution. All waste to be processed within 24 hours of receipt. Non-conforming waste or heavily infected with pupa will be rejected. </t>
  </si>
  <si>
    <t>SR - activities shall not be carried out within 250 metres of a residential property or workplace. SR  (emissions of substances not controlled by emission limits). SR (if required) - emissions management plan and risk assessment review.Agitiation processes will be considered with diligence to local sensitive receptors.</t>
  </si>
  <si>
    <t xml:space="preserve"> SR (emissions of substances not controlled by emission limits). Waste which is malodours will be rejected. Waste will be processed first in first out and within 5days of reception the site will only operate within its capacity to avoid odorous and over size windrows. SR - .... emissions shall be free from odour at levels likely to cause pollution outside the site....  SR - The operator shall maintain and implement an odour management plan.Optimal conditions must be maintained within waste materail as per industry standards.  Leachate will be aerated.</t>
  </si>
  <si>
    <t>Parameter 10</t>
  </si>
  <si>
    <t>Protected sites - European sites and SSSIs  protected species/habitats and other nature conservation sites.</t>
  </si>
  <si>
    <t xml:space="preserve">The activities shall not be carried out within Groundwater Source Protection Zone 1 or 2  . </t>
  </si>
  <si>
    <t>Greater than 500m (see below)</t>
  </si>
  <si>
    <t xml:space="preserve">If a Source Protection Zone has not been defined then the activities should not take place within 250 metres of any well, </t>
  </si>
  <si>
    <t>As above. SR  - The activities shall not be carried out within Groundwater Source Protection Zone 1 or 2  or if a Source Protection Zone has not been defined then within 250m of any well, spring or borehole used for the supply of water for human consumption.  This must include Private Water Suplies</t>
  </si>
  <si>
    <t>spring or borehole used for the supply of water for human consumption. This must include Private Water Supplies.</t>
  </si>
  <si>
    <r>
      <t>The activities shall not be carried out with</t>
    </r>
    <r>
      <rPr>
        <sz val="10"/>
        <rFont val="Arial"/>
        <family val="2"/>
      </rPr>
      <t>in 500m</t>
    </r>
    <r>
      <rPr>
        <sz val="10"/>
        <rFont val="Arial"/>
      </rPr>
      <t xml:space="preserve"> of a European Site (candidate or Special Area of Conservation,</t>
    </r>
  </si>
  <si>
    <r>
      <t>SR - activities shall not be carried out within</t>
    </r>
    <r>
      <rPr>
        <sz val="10"/>
        <rFont val="Arial"/>
        <family val="2"/>
      </rPr>
      <t xml:space="preserve"> 500m of a European Site or SSSI 250m of Great Crested Newtswhere it is linked to the breeding ponds of the newts by good habitat, 50m of a site that has relevant species or habtats protected under the Biodiversity Action Plan that the Environment Agency considers at risk to this activity., 50 metres of a National Nature Reserve (NNR), Local Nature Reserves(LNR), Local Wildlife 
 Site (LWS), Ancient woodland or Scheduled Ancient Monument.
</t>
    </r>
  </si>
  <si>
    <t xml:space="preserve">50 metres of a National Nature Reserve (NNR), Local Nature Reserves(LNR), Local Wildlife </t>
  </si>
  <si>
    <t>SR - activities shall not be carried out within 250m of Great Crested Newts where it is linked to the breeding ponds of the newts by good habitat,</t>
  </si>
  <si>
    <t xml:space="preserve"> Site (LWS), Ancient woodland or Scheduled Ancient Monument. 50m from BAP species/habitats</t>
  </si>
  <si>
    <t>Generic risk assessment for standard rules set number SR2008No16 v5.0</t>
  </si>
  <si>
    <t xml:space="preserve">SR - activities shall be managed and operated in accordance with a management system (will include site security measures to prevent unauthorised access). Emergency contact details will be displayed at the site entrance. This would  not necessarily be appropriate for composting on private farms. </t>
  </si>
  <si>
    <t>Waste Operation: Composting in Open Systems &lt; 75tpa</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</si>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</sst>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b/>
      <sz val="10"/>
      <name val="Arial"/>
      <family val="2"/>
    </font>
    <font>
      <sz val="10"/>
      <name val="Arial"/>
      <family val="2"/>
    </font>
    <font>
      <sz val="10"/>
      <color indexed="10"/>
      <name val="Arial"/>
      <family val="2"/>
    </font>
    <font>
      <sz val="8"/>
      <color indexed="81"/>
      <name val="Tahoma"/>
      <charset val="1"/>
    </font>
    <font>
      <b/>
      <sz val="8"/>
      <color indexed="81"/>
      <name val="Tahoma"/>
      <charset val="1"/>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5" fillId="2" borderId="10" xfId="0" applyFont="1" applyFill="1" applyBorder="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vertical="center"/>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8" fillId="0" borderId="0" xfId="0" applyFont="1" applyFill="1" applyBorder="1"/>
    <xf numFmtId="0" fontId="8"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8" fillId="0" borderId="0" xfId="0" applyFont="1" applyFill="1" applyBorder="1" applyProtection="1"/>
    <xf numFmtId="0" fontId="8"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0" fillId="5" borderId="19" xfId="0" applyFill="1" applyBorder="1" applyAlignment="1" applyProtection="1">
      <alignment vertical="top" wrapText="1"/>
      <protection locked="0"/>
    </xf>
    <xf numFmtId="0" fontId="1" fillId="2" borderId="20" xfId="0" applyFont="1" applyFill="1" applyBorder="1" applyAlignment="1">
      <alignment horizontal="center" vertical="top" wrapText="1"/>
    </xf>
    <xf numFmtId="0" fontId="1" fillId="3" borderId="21" xfId="0" applyFont="1" applyFill="1" applyBorder="1" applyAlignment="1">
      <alignment vertical="top" wrapText="1"/>
    </xf>
    <xf numFmtId="0" fontId="0" fillId="0" borderId="0" xfId="0" applyBorder="1" applyAlignment="1" applyProtection="1">
      <alignment vertical="top" wrapText="1"/>
      <protection locked="0"/>
    </xf>
    <xf numFmtId="0" fontId="0" fillId="5" borderId="22"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5" borderId="23" xfId="0" applyFill="1" applyBorder="1" applyAlignment="1" applyProtection="1">
      <alignment vertical="top" wrapText="1"/>
      <protection locked="0"/>
    </xf>
    <xf numFmtId="0" fontId="1" fillId="8" borderId="3" xfId="0" applyFont="1" applyFill="1" applyBorder="1" applyAlignment="1" applyProtection="1">
      <alignment vertical="top" wrapText="1"/>
      <protection locked="0"/>
    </xf>
    <xf numFmtId="0" fontId="0" fillId="0" borderId="4" xfId="0" applyFill="1" applyBorder="1" applyAlignment="1" applyProtection="1">
      <alignment vertical="top" wrapText="1"/>
      <protection locked="0"/>
    </xf>
    <xf numFmtId="0" fontId="10" fillId="0" borderId="0" xfId="0" applyFont="1"/>
    <xf numFmtId="0" fontId="1" fillId="3" borderId="17" xfId="0" applyFont="1" applyFill="1" applyBorder="1" applyAlignment="1">
      <alignment vertical="top" wrapText="1"/>
    </xf>
    <xf numFmtId="0" fontId="1" fillId="3" borderId="13" xfId="0" applyFont="1" applyFill="1" applyBorder="1" applyAlignment="1">
      <alignment vertical="top" wrapText="1"/>
    </xf>
    <xf numFmtId="0" fontId="1" fillId="3" borderId="12" xfId="0" applyFont="1" applyFill="1" applyBorder="1" applyAlignment="1">
      <alignment vertical="top" wrapText="1"/>
    </xf>
    <xf numFmtId="0" fontId="9" fillId="0" borderId="0" xfId="0" applyFont="1"/>
    <xf numFmtId="0" fontId="2" fillId="0" borderId="0" xfId="0" applyFont="1"/>
    <xf numFmtId="0" fontId="2" fillId="0" borderId="18" xfId="0" applyFont="1" applyBorder="1" applyAlignment="1" applyProtection="1">
      <alignment vertical="top" wrapText="1"/>
      <protection locked="0"/>
    </xf>
    <xf numFmtId="0" fontId="2" fillId="5" borderId="18" xfId="0" applyFont="1" applyFill="1" applyBorder="1" applyAlignment="1" applyProtection="1">
      <alignment vertical="top" wrapText="1"/>
      <protection locked="0"/>
    </xf>
    <xf numFmtId="0" fontId="2" fillId="0" borderId="24" xfId="0" applyFont="1" applyBorder="1" applyAlignment="1" applyProtection="1">
      <alignment vertical="top" wrapText="1"/>
      <protection locked="0"/>
    </xf>
    <xf numFmtId="0" fontId="0" fillId="0" borderId="22" xfId="0" applyBorder="1" applyAlignment="1" applyProtection="1">
      <alignment vertical="top" wrapText="1"/>
      <protection locked="0"/>
    </xf>
    <xf numFmtId="0" fontId="2" fillId="0" borderId="22" xfId="0" applyFont="1" applyBorder="1" applyAlignment="1" applyProtection="1">
      <alignment vertical="top" wrapText="1"/>
      <protection locked="0"/>
    </xf>
    <xf numFmtId="0" fontId="1" fillId="8" borderId="7" xfId="0" applyFont="1" applyFill="1" applyBorder="1" applyAlignment="1" applyProtection="1">
      <alignment vertical="top" wrapText="1"/>
      <protection locked="0"/>
    </xf>
    <xf numFmtId="0" fontId="2" fillId="0" borderId="0" xfId="0" applyFont="1" applyFill="1" applyBorder="1"/>
    <xf numFmtId="0" fontId="2" fillId="0" borderId="0" xfId="0" applyFont="1" applyBorder="1"/>
    <xf numFmtId="0" fontId="0" fillId="0" borderId="0" xfId="0" applyBorder="1" applyAlignment="1"/>
    <xf numFmtId="0" fontId="0" fillId="0" borderId="0" xfId="0" applyFill="1" applyBorder="1" applyAlignment="1" applyProtection="1"/>
    <xf numFmtId="0" fontId="0" fillId="0" borderId="0" xfId="0" applyFill="1" applyBorder="1" applyAlignment="1"/>
    <xf numFmtId="0" fontId="2" fillId="0" borderId="0" xfId="0" applyFont="1" applyBorder="1" applyAlignment="1"/>
    <xf numFmtId="0" fontId="0" fillId="0" borderId="0" xfId="0" applyFill="1" applyBorder="1" applyAlignment="1" applyProtection="1">
      <alignment wrapText="1"/>
    </xf>
    <xf numFmtId="0" fontId="0" fillId="0" borderId="0" xfId="0" applyFill="1" applyAlignment="1">
      <alignment wrapText="1"/>
    </xf>
    <xf numFmtId="0" fontId="9" fillId="0" borderId="0" xfId="0" applyFont="1" applyProtection="1">
      <protection locked="0"/>
    </xf>
    <xf numFmtId="0" fontId="0" fillId="0" borderId="0" xfId="0" applyAlignment="1" applyProtection="1">
      <alignment wrapText="1"/>
      <protection locked="0"/>
    </xf>
    <xf numFmtId="0" fontId="0" fillId="0" borderId="0" xfId="0" applyBorder="1" applyAlignment="1">
      <alignment wrapText="1"/>
    </xf>
    <xf numFmtId="0" fontId="0" fillId="0" borderId="0" xfId="0" applyProtection="1">
      <protection locked="0"/>
    </xf>
    <xf numFmtId="0" fontId="9" fillId="0" borderId="0" xfId="0" applyFont="1" applyAlignment="1" applyProtection="1">
      <protection locked="0"/>
    </xf>
    <xf numFmtId="0" fontId="0" fillId="0" borderId="0" xfId="0" applyAlignment="1"/>
    <xf numFmtId="0" fontId="2" fillId="0" borderId="0" xfId="0" applyFont="1" applyAlignment="1" applyProtection="1">
      <protection locked="0"/>
    </xf>
    <xf numFmtId="0" fontId="6" fillId="0" borderId="0" xfId="0" applyFont="1"/>
    <xf numFmtId="0" fontId="2" fillId="0" borderId="22" xfId="0" applyNumberFormat="1" applyFont="1"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2"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usernames" Target="revisions/userNames.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0178A68-E2A7-435C-A214-7C5C0B5E02BC}" diskRevisions="1" revisionId="108" version="2">
  <header guid="{BA063D56-A0AD-46BC-B949-F6528EE37128}" dateTime="2012-03-30T12:27:22" maxSheetId="2" userName="hstephens" r:id="rId1" minRId="103">
    <sheetIdMap count="1">
      <sheetId val="1"/>
    </sheetIdMap>
  </header>
  <header guid="{50024CE3-FC7E-4AD6-85DA-A1E77E46D482}" dateTime="2013-02-22T16:19:32" maxSheetId="2" userName="dwilley" r:id="rId2" minRId="104">
    <sheetIdMap count="1">
      <sheetId val="1"/>
    </sheetIdMap>
  </header>
  <header guid="{20178A68-E2A7-435C-A214-7C5C0B5E02BC}" dateTime="2023-05-15T08:47:27" maxSheetId="2" userName="samantha.evans" r:id="rId3">
    <sheetIdMap count="1">
      <sheetId val="1"/>
    </sheetIdMap>
  </header>
</headers>
</file>

<file path=xl/revisions/revisionLog1.xml><?xml version="1.0" encoding="utf-8"?>
<revisions xmlns="http://schemas.openxmlformats.org/spreadsheetml/2006/main" xmlns:r="http://schemas.openxmlformats.org/officeDocument/2006/relationships">
  <rcc rId="103" sId="1">
    <oc r="F4" t="inlineStr">
      <is>
        <t>Waste Operation: Composting in Open Windrows &lt; 75tpa</t>
      </is>
    </oc>
    <nc r="F4" t="inlineStr">
      <is>
        <t>Waste Operation: Composting in Open Systems &lt; 75tpa</t>
      </is>
    </nc>
  </rcc>
  <rcv guid="{8697CE7F-A5E4-4FF5-9B23-BDD8A0ECB7A7}" action="delete"/>
  <rcv guid="{8697CE7F-A5E4-4FF5-9B23-BDD8A0ECB7A7}" action="add"/>
</revisions>
</file>

<file path=xl/revisions/revisionLog2.xml><?xml version="1.0" encoding="utf-8"?>
<revisions xmlns="http://schemas.openxmlformats.org/spreadsheetml/2006/main" xmlns:r="http://schemas.openxmlformats.org/officeDocument/2006/relationships">
  <rcc rId="104" sId="1">
    <oc r="F10" t="inlineStr">
      <is>
        <t>Environment Agency</t>
      </is>
    </oc>
    <nc r="F10" t="inlineStr">
      <is>
        <t>Natural Resources Wales</t>
      </is>
    </nc>
  </rcc>
  <rdn rId="0" localSheetId="1" customView="1" name="Z_15D1EC4B_F0A6_400F_BA4A_A5DB31B091D6_.wvu.Rows" hidden="1" oldHidden="1">
    <formula>'Standard Permit GRA1'!$66:$99</formula>
  </rdn>
  <rdn rId="0" localSheetId="1" customView="1" name="Z_15D1EC4B_F0A6_400F_BA4A_A5DB31B091D6_.wvu.Cols" hidden="1" oldHidden="1">
    <formula>'Standard Permit GRA1'!$A:$A</formula>
  </rdn>
  <rcv guid="{15D1EC4B-F0A6-400F-BA4A-A5DB31B091D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386AC5DA_E11F_4576_ABDA_2F857F7F87B3_.wvu.Rows" hidden="1" oldHidden="1">
    <formula>'Standard Permit GRA1'!$66:$99</formula>
  </rdn>
  <rdn rId="0" localSheetId="1" customView="1" name="Z_386AC5DA_E11F_4576_ABDA_2F857F7F87B3_.wvu.Cols" hidden="1" oldHidden="1">
    <formula>'Standard Permit GRA1'!$A:$A</formula>
  </rdn>
  <rcv guid="{386AC5DA-E11F-4576-ABDA-2F857F7F87B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0024CE3-FC7E-4AD6-85DA-A1E77E46D482}" name="samantha.evans" id="-407513344" dateTime="2023-05-15T08:47:2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N133"/>
  <sheetViews>
    <sheetView tabSelected="1" view="pageLayout" topLeftCell="B1" zoomScaleNormal="77" workbookViewId="0">
      <selection activeCell="F10" sqref="F10:J10"/>
    </sheetView>
  </sheetViews>
  <sheetFormatPr defaultRowHeight="12.5" x14ac:dyDescent="0.25"/>
  <cols>
    <col min="1" max="1" width="9.1796875" hidden="1" customWidth="1"/>
    <col min="2" max="2" width="16.7265625" customWidth="1"/>
    <col min="3" max="3" width="16.81640625" customWidth="1"/>
    <col min="4" max="5" width="16.7265625" customWidth="1"/>
    <col min="6" max="6" width="10.54296875" customWidth="1"/>
    <col min="7" max="7" width="9.7265625" customWidth="1"/>
    <col min="8" max="8" width="11.26953125" customWidth="1"/>
    <col min="9" max="9" width="19" customWidth="1"/>
    <col min="10" max="10" width="32.81640625" bestFit="1" customWidth="1"/>
    <col min="11" max="11" width="16.7265625" customWidth="1"/>
  </cols>
  <sheetData>
    <row r="2" spans="1:13" ht="18" x14ac:dyDescent="0.4">
      <c r="B2" s="98" t="s">
        <v>170</v>
      </c>
      <c r="C2" s="21"/>
      <c r="D2" s="21"/>
      <c r="E2" s="20"/>
    </row>
    <row r="3" spans="1:13" ht="12.75" customHeight="1" x14ac:dyDescent="0.35">
      <c r="B3" s="43"/>
      <c r="C3" s="43"/>
      <c r="D3" s="43"/>
      <c r="E3" s="45"/>
      <c r="F3" s="39"/>
      <c r="G3" s="39"/>
      <c r="H3" s="39"/>
      <c r="I3" s="39"/>
      <c r="J3" s="39"/>
      <c r="K3" s="39"/>
    </row>
    <row r="4" spans="1:13" ht="15.5" x14ac:dyDescent="0.35">
      <c r="B4" s="44" t="s">
        <v>54</v>
      </c>
      <c r="C4" s="44"/>
      <c r="D4" s="44"/>
      <c r="E4" s="46"/>
      <c r="F4" s="102" t="s">
        <v>172</v>
      </c>
      <c r="G4" s="102"/>
      <c r="H4" s="102"/>
      <c r="I4" s="102"/>
      <c r="J4" s="102"/>
      <c r="K4" s="40"/>
    </row>
    <row r="5" spans="1:13" ht="9.75" customHeight="1" x14ac:dyDescent="0.35">
      <c r="B5" s="44"/>
      <c r="C5" s="44"/>
      <c r="D5" s="44"/>
      <c r="E5" s="46"/>
      <c r="F5" s="42"/>
      <c r="G5" s="42"/>
      <c r="H5" s="39"/>
      <c r="I5" s="39"/>
      <c r="J5" s="39"/>
      <c r="K5" s="39"/>
    </row>
    <row r="6" spans="1:13" ht="15.5" x14ac:dyDescent="0.35">
      <c r="B6" s="44" t="s">
        <v>0</v>
      </c>
      <c r="C6" s="46"/>
      <c r="D6" s="46"/>
      <c r="E6" s="46"/>
      <c r="F6" s="102" t="s">
        <v>35</v>
      </c>
      <c r="G6" s="102"/>
      <c r="H6" s="102"/>
      <c r="I6" s="102"/>
      <c r="J6" s="102"/>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103" t="s">
        <v>161</v>
      </c>
      <c r="G8" s="104"/>
      <c r="H8" s="104"/>
      <c r="I8" s="104"/>
      <c r="J8" s="104"/>
      <c r="K8" s="40"/>
    </row>
    <row r="9" spans="1:13" ht="10.5" customHeight="1" x14ac:dyDescent="0.25">
      <c r="B9" s="42"/>
      <c r="C9" s="42"/>
      <c r="D9" s="42"/>
      <c r="E9" s="42"/>
      <c r="F9" s="42"/>
      <c r="G9" s="42"/>
      <c r="H9" s="39"/>
      <c r="I9" s="39"/>
      <c r="J9" s="39"/>
      <c r="K9" s="39"/>
    </row>
    <row r="10" spans="1:13" ht="15.5" x14ac:dyDescent="0.35">
      <c r="B10" s="48" t="s">
        <v>1</v>
      </c>
      <c r="C10" s="42"/>
      <c r="D10" s="42"/>
      <c r="E10" s="42"/>
      <c r="F10" s="105" t="s">
        <v>173</v>
      </c>
      <c r="G10" s="105"/>
      <c r="H10" s="105"/>
      <c r="I10" s="105"/>
      <c r="J10" s="105"/>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100">
        <v>41005</v>
      </c>
      <c r="G12" s="101"/>
      <c r="H12" s="101"/>
      <c r="I12" s="101"/>
      <c r="J12" s="101"/>
      <c r="K12" s="40"/>
    </row>
    <row r="13" spans="1:13" ht="15.5" x14ac:dyDescent="0.35">
      <c r="B13" s="44"/>
      <c r="C13" s="42"/>
      <c r="D13" s="42"/>
      <c r="E13" s="42"/>
      <c r="F13" s="42"/>
      <c r="G13" s="42"/>
      <c r="H13" s="44"/>
      <c r="I13" s="42"/>
      <c r="J13" s="42"/>
      <c r="K13" s="42"/>
    </row>
    <row r="14" spans="1:13" ht="15.5" x14ac:dyDescent="0.35">
      <c r="A14" s="13"/>
      <c r="B14" s="51"/>
      <c r="C14" s="52" t="s">
        <v>66</v>
      </c>
      <c r="D14" s="52"/>
      <c r="E14" s="52"/>
      <c r="F14" s="52"/>
      <c r="G14" s="52"/>
      <c r="H14" s="51"/>
      <c r="I14" s="52"/>
      <c r="J14" s="52"/>
      <c r="K14" s="52"/>
      <c r="L14" s="13"/>
      <c r="M14" s="13"/>
    </row>
    <row r="15" spans="1:13" ht="15.5" x14ac:dyDescent="0.35">
      <c r="A15" s="13"/>
      <c r="B15" s="51"/>
      <c r="C15" t="s">
        <v>31</v>
      </c>
      <c r="D15" s="52" t="s">
        <v>67</v>
      </c>
      <c r="E15" s="52"/>
      <c r="F15" s="52"/>
      <c r="G15" s="52"/>
      <c r="H15" s="51"/>
      <c r="I15" s="52"/>
      <c r="J15" s="52"/>
      <c r="K15" s="52"/>
      <c r="L15" s="13"/>
      <c r="M15" s="13"/>
    </row>
    <row r="16" spans="1:13" x14ac:dyDescent="0.25">
      <c r="A16" s="13"/>
      <c r="C16" t="s">
        <v>32</v>
      </c>
      <c r="D16" t="s">
        <v>137</v>
      </c>
      <c r="K16" s="52"/>
      <c r="L16" s="13"/>
      <c r="M16" s="13"/>
    </row>
    <row r="17" spans="1:40" x14ac:dyDescent="0.25">
      <c r="A17" s="13"/>
      <c r="D17" t="s">
        <v>138</v>
      </c>
      <c r="K17" s="52"/>
      <c r="L17" s="13"/>
      <c r="M17" s="13"/>
    </row>
    <row r="18" spans="1:40" x14ac:dyDescent="0.25">
      <c r="A18" s="13"/>
      <c r="C18" t="s">
        <v>33</v>
      </c>
      <c r="D18" t="s">
        <v>129</v>
      </c>
      <c r="K18" s="52"/>
      <c r="L18" s="13"/>
      <c r="M18" s="13"/>
    </row>
    <row r="19" spans="1:40" x14ac:dyDescent="0.25">
      <c r="A19" s="13"/>
      <c r="C19" t="s">
        <v>38</v>
      </c>
      <c r="D19" t="s">
        <v>124</v>
      </c>
      <c r="K19" s="52"/>
      <c r="L19" s="13"/>
      <c r="M19" s="13"/>
    </row>
    <row r="20" spans="1:40" x14ac:dyDescent="0.25">
      <c r="A20" s="13"/>
      <c r="C20" t="s">
        <v>39</v>
      </c>
      <c r="D20" t="s">
        <v>71</v>
      </c>
      <c r="K20" s="52"/>
      <c r="L20" s="13"/>
      <c r="M20" s="13"/>
    </row>
    <row r="21" spans="1:40" x14ac:dyDescent="0.25">
      <c r="A21" s="13"/>
      <c r="D21" t="s">
        <v>65</v>
      </c>
      <c r="K21" s="52"/>
      <c r="L21" s="13"/>
      <c r="M21" s="13"/>
    </row>
    <row r="22" spans="1:40" x14ac:dyDescent="0.25">
      <c r="A22" s="13"/>
      <c r="C22" t="s">
        <v>40</v>
      </c>
      <c r="D22" t="s">
        <v>160</v>
      </c>
      <c r="K22" s="52"/>
      <c r="L22" s="13"/>
      <c r="M22" s="13"/>
    </row>
    <row r="23" spans="1:40" x14ac:dyDescent="0.25">
      <c r="A23" s="13"/>
      <c r="C23" t="s">
        <v>63</v>
      </c>
      <c r="D23" s="83" t="s">
        <v>162</v>
      </c>
      <c r="E23" s="83"/>
      <c r="F23" s="83"/>
      <c r="G23" s="83"/>
      <c r="H23" s="83"/>
      <c r="I23" s="83"/>
      <c r="J23" s="83"/>
      <c r="K23" s="52"/>
      <c r="L23" s="13"/>
      <c r="M23" s="13"/>
    </row>
    <row r="24" spans="1:40" x14ac:dyDescent="0.25">
      <c r="A24" s="13"/>
      <c r="D24" s="83" t="s">
        <v>164</v>
      </c>
      <c r="E24" s="83"/>
      <c r="F24" s="83"/>
      <c r="G24" s="83"/>
      <c r="H24" s="83"/>
      <c r="I24" s="83"/>
      <c r="J24" s="84"/>
      <c r="K24" s="52"/>
      <c r="L24" s="13"/>
      <c r="M24" s="13"/>
    </row>
    <row r="25" spans="1:40" x14ac:dyDescent="0.25">
      <c r="A25" s="13"/>
      <c r="C25" t="s">
        <v>64</v>
      </c>
      <c r="D25" t="s">
        <v>139</v>
      </c>
      <c r="K25" s="52"/>
      <c r="L25" s="13"/>
      <c r="M25" s="13"/>
    </row>
    <row r="26" spans="1:40" x14ac:dyDescent="0.25">
      <c r="A26" s="13"/>
      <c r="C26" t="s">
        <v>125</v>
      </c>
      <c r="D26" s="76" t="s">
        <v>165</v>
      </c>
      <c r="K26" s="52"/>
      <c r="L26" s="13"/>
      <c r="M26" s="13"/>
    </row>
    <row r="27" spans="1:40" x14ac:dyDescent="0.25">
      <c r="A27" s="13"/>
      <c r="D27" t="s">
        <v>136</v>
      </c>
      <c r="K27" s="52"/>
      <c r="L27" s="13"/>
      <c r="M27" s="13"/>
    </row>
    <row r="28" spans="1:40" ht="15.75" customHeight="1" x14ac:dyDescent="0.25">
      <c r="A28" s="13"/>
      <c r="C28" s="75" t="s">
        <v>158</v>
      </c>
      <c r="D28" s="88" t="s">
        <v>168</v>
      </c>
      <c r="E28" s="93"/>
      <c r="F28" s="93"/>
      <c r="G28" s="93"/>
      <c r="H28" s="93"/>
      <c r="I28" s="93"/>
      <c r="J28" s="93"/>
      <c r="K28" s="86"/>
      <c r="L28" s="87"/>
      <c r="M28" s="87"/>
      <c r="N28" s="85"/>
      <c r="O28" s="85"/>
      <c r="P28" s="85"/>
      <c r="Q28" s="85"/>
      <c r="R28" s="85"/>
      <c r="S28" s="85"/>
      <c r="T28" s="85"/>
      <c r="U28" s="85"/>
      <c r="V28" s="85"/>
      <c r="W28" s="85"/>
      <c r="X28" s="85"/>
      <c r="Y28" s="85"/>
      <c r="Z28" s="85"/>
      <c r="AA28" s="85"/>
      <c r="AB28" s="85"/>
      <c r="AC28" s="85"/>
      <c r="AD28" s="85"/>
      <c r="AE28" s="85"/>
      <c r="AF28" s="85"/>
      <c r="AG28" s="85"/>
      <c r="AH28" s="85"/>
      <c r="AI28" s="85"/>
      <c r="AN28" s="94"/>
    </row>
    <row r="29" spans="1:40" ht="12.75" customHeight="1" x14ac:dyDescent="0.25">
      <c r="A29" s="13"/>
      <c r="C29" s="91"/>
      <c r="D29" s="95" t="s">
        <v>167</v>
      </c>
      <c r="E29" s="92"/>
      <c r="F29" s="92"/>
      <c r="G29" s="92"/>
      <c r="H29" s="92"/>
      <c r="I29" s="92"/>
      <c r="J29" s="92"/>
      <c r="K29" s="89"/>
      <c r="L29" s="90"/>
      <c r="M29" s="13"/>
    </row>
    <row r="30" spans="1:40" x14ac:dyDescent="0.25">
      <c r="A30" s="13"/>
      <c r="C30" s="91"/>
      <c r="D30" s="97" t="s">
        <v>169</v>
      </c>
      <c r="E30" s="92"/>
      <c r="F30" s="92"/>
      <c r="G30" s="92"/>
      <c r="H30" s="92"/>
      <c r="I30" s="92"/>
      <c r="J30" s="92"/>
      <c r="K30" s="89"/>
      <c r="L30" s="90"/>
      <c r="M30" s="13"/>
    </row>
    <row r="31" spans="1:40" x14ac:dyDescent="0.25">
      <c r="A31" s="13"/>
      <c r="C31" t="s">
        <v>41</v>
      </c>
      <c r="D31" s="96"/>
      <c r="K31" s="52"/>
      <c r="L31" s="13"/>
      <c r="M31" s="13"/>
    </row>
    <row r="32" spans="1:40" x14ac:dyDescent="0.25">
      <c r="A32" s="13"/>
      <c r="D32" t="s">
        <v>132</v>
      </c>
      <c r="K32" s="52"/>
      <c r="L32" s="13"/>
      <c r="M32" s="13"/>
    </row>
    <row r="33" spans="1:13" x14ac:dyDescent="0.25">
      <c r="A33" s="13"/>
      <c r="D33" t="s">
        <v>127</v>
      </c>
      <c r="K33" s="52"/>
      <c r="L33" s="13"/>
      <c r="M33" s="13"/>
    </row>
    <row r="34" spans="1:13" x14ac:dyDescent="0.25">
      <c r="A34" s="13"/>
      <c r="D34" t="s">
        <v>126</v>
      </c>
      <c r="K34" s="52"/>
      <c r="L34" s="13"/>
      <c r="M34" s="13"/>
    </row>
    <row r="35" spans="1:13" x14ac:dyDescent="0.25">
      <c r="A35" s="13"/>
      <c r="D35" s="71"/>
      <c r="K35" s="52"/>
      <c r="L35" s="13"/>
      <c r="M35" s="13"/>
    </row>
    <row r="36" spans="1:13" ht="13" thickBot="1" x14ac:dyDescent="0.3">
      <c r="B36" s="13"/>
      <c r="C36" s="13"/>
      <c r="D36" s="13"/>
      <c r="E36" s="13"/>
      <c r="F36" s="12"/>
      <c r="G36" s="13"/>
      <c r="H36" s="13"/>
      <c r="I36" s="13"/>
      <c r="J36" s="13"/>
      <c r="K36" s="13"/>
    </row>
    <row r="37" spans="1:13" ht="28.5" customHeight="1" thickTop="1" x14ac:dyDescent="0.25">
      <c r="A37" s="2"/>
      <c r="B37" s="18" t="s">
        <v>3</v>
      </c>
      <c r="C37" s="14"/>
      <c r="D37" s="14"/>
      <c r="E37" s="14"/>
      <c r="F37" s="15"/>
      <c r="G37" s="16" t="s">
        <v>4</v>
      </c>
      <c r="H37" s="16"/>
      <c r="I37" s="17"/>
      <c r="J37" s="18" t="s">
        <v>34</v>
      </c>
      <c r="K37" s="19"/>
    </row>
    <row r="38" spans="1:13" ht="39" x14ac:dyDescent="0.25">
      <c r="A38" s="1"/>
      <c r="B38" s="3" t="s">
        <v>5</v>
      </c>
      <c r="C38" s="4" t="s">
        <v>6</v>
      </c>
      <c r="D38" s="4" t="s">
        <v>7</v>
      </c>
      <c r="E38" s="5" t="s">
        <v>8</v>
      </c>
      <c r="F38" s="3" t="s">
        <v>9</v>
      </c>
      <c r="G38" s="4" t="s">
        <v>10</v>
      </c>
      <c r="H38" s="4" t="s">
        <v>11</v>
      </c>
      <c r="I38" s="5" t="s">
        <v>12</v>
      </c>
      <c r="J38" s="3" t="s">
        <v>13</v>
      </c>
      <c r="K38" s="58" t="s">
        <v>14</v>
      </c>
    </row>
    <row r="39" spans="1:13" ht="121.5" customHeight="1" x14ac:dyDescent="0.25">
      <c r="A39" s="1"/>
      <c r="B39" s="6" t="s">
        <v>15</v>
      </c>
      <c r="C39" s="7" t="s">
        <v>16</v>
      </c>
      <c r="D39" s="7" t="s">
        <v>17</v>
      </c>
      <c r="E39" s="8" t="s">
        <v>18</v>
      </c>
      <c r="F39" s="6" t="s">
        <v>19</v>
      </c>
      <c r="G39" s="7" t="s">
        <v>20</v>
      </c>
      <c r="H39" s="7" t="s">
        <v>21</v>
      </c>
      <c r="I39" s="8" t="s">
        <v>22</v>
      </c>
      <c r="J39" s="6" t="s">
        <v>23</v>
      </c>
      <c r="K39" s="59" t="s">
        <v>36</v>
      </c>
    </row>
    <row r="40" spans="1:13" ht="121.5" customHeight="1" x14ac:dyDescent="0.25">
      <c r="A40" s="1"/>
      <c r="B40" s="6"/>
      <c r="C40" s="7"/>
      <c r="D40" s="7"/>
      <c r="E40" s="8"/>
      <c r="F40" s="72"/>
      <c r="G40" s="7"/>
      <c r="H40" s="7"/>
      <c r="I40" s="8"/>
      <c r="J40" s="74"/>
      <c r="K40" s="73"/>
    </row>
    <row r="41" spans="1:13" ht="156.75" customHeight="1" x14ac:dyDescent="0.25">
      <c r="A41" s="35"/>
      <c r="B41" s="30" t="s">
        <v>42</v>
      </c>
      <c r="C41" s="31" t="s">
        <v>115</v>
      </c>
      <c r="D41" s="31" t="s">
        <v>114</v>
      </c>
      <c r="E41" s="32" t="s">
        <v>140</v>
      </c>
      <c r="F41" s="55" t="s">
        <v>27</v>
      </c>
      <c r="G41" s="61" t="s">
        <v>27</v>
      </c>
      <c r="H41" s="63" t="s">
        <v>27</v>
      </c>
      <c r="I41" s="36" t="s">
        <v>141</v>
      </c>
      <c r="J41" s="77" t="s">
        <v>156</v>
      </c>
      <c r="K41" s="37" t="s">
        <v>25</v>
      </c>
    </row>
    <row r="42" spans="1:13" ht="198" customHeight="1" x14ac:dyDescent="0.25">
      <c r="A42" s="35"/>
      <c r="B42" s="30" t="s">
        <v>42</v>
      </c>
      <c r="C42" s="31" t="s">
        <v>72</v>
      </c>
      <c r="D42" s="31" t="s">
        <v>116</v>
      </c>
      <c r="E42" s="32" t="s">
        <v>73</v>
      </c>
      <c r="F42" s="55" t="s">
        <v>27</v>
      </c>
      <c r="G42" s="78" t="s">
        <v>27</v>
      </c>
      <c r="H42" s="63" t="s">
        <v>27</v>
      </c>
      <c r="I42" s="36" t="s">
        <v>130</v>
      </c>
      <c r="J42" s="30" t="s">
        <v>74</v>
      </c>
      <c r="K42" s="37" t="s">
        <v>25</v>
      </c>
    </row>
    <row r="43" spans="1:13" ht="45.75" customHeight="1" x14ac:dyDescent="0.25">
      <c r="A43" s="35"/>
      <c r="B43" s="30" t="s">
        <v>42</v>
      </c>
      <c r="C43" s="31" t="s">
        <v>74</v>
      </c>
      <c r="D43" s="31" t="s">
        <v>43</v>
      </c>
      <c r="E43" s="32" t="s">
        <v>77</v>
      </c>
      <c r="F43" s="55" t="s">
        <v>27</v>
      </c>
      <c r="G43" s="57" t="s">
        <v>25</v>
      </c>
      <c r="H43" s="63" t="s">
        <v>26</v>
      </c>
      <c r="I43" s="36" t="s">
        <v>74</v>
      </c>
      <c r="J43" s="30" t="s">
        <v>74</v>
      </c>
      <c r="K43" s="37" t="s">
        <v>25</v>
      </c>
    </row>
    <row r="44" spans="1:13" ht="86.25" customHeight="1" x14ac:dyDescent="0.25">
      <c r="A44" s="35"/>
      <c r="B44" s="30" t="s">
        <v>42</v>
      </c>
      <c r="C44" s="31" t="s">
        <v>75</v>
      </c>
      <c r="D44" s="31" t="s">
        <v>68</v>
      </c>
      <c r="E44" s="32" t="s">
        <v>76</v>
      </c>
      <c r="F44" s="55" t="s">
        <v>26</v>
      </c>
      <c r="G44" s="57" t="s">
        <v>26</v>
      </c>
      <c r="H44" s="63" t="s">
        <v>26</v>
      </c>
      <c r="I44" s="36" t="s">
        <v>89</v>
      </c>
      <c r="J44" s="30" t="s">
        <v>74</v>
      </c>
      <c r="K44" s="37" t="s">
        <v>45</v>
      </c>
    </row>
    <row r="45" spans="1:13" ht="75" customHeight="1" x14ac:dyDescent="0.25">
      <c r="A45" s="35"/>
      <c r="B45" s="30" t="s">
        <v>69</v>
      </c>
      <c r="C45" s="31" t="s">
        <v>74</v>
      </c>
      <c r="D45" s="31" t="s">
        <v>91</v>
      </c>
      <c r="E45" s="32" t="s">
        <v>78</v>
      </c>
      <c r="F45" s="55" t="s">
        <v>26</v>
      </c>
      <c r="G45" s="57" t="s">
        <v>26</v>
      </c>
      <c r="H45" s="63" t="s">
        <v>26</v>
      </c>
      <c r="I45" s="36" t="s">
        <v>90</v>
      </c>
      <c r="J45" s="30" t="s">
        <v>133</v>
      </c>
      <c r="K45" s="37" t="s">
        <v>24</v>
      </c>
    </row>
    <row r="46" spans="1:13" ht="73.5" customHeight="1" x14ac:dyDescent="0.25">
      <c r="A46" s="35"/>
      <c r="B46" s="30" t="s">
        <v>82</v>
      </c>
      <c r="C46" s="31" t="s">
        <v>83</v>
      </c>
      <c r="D46" s="31" t="s">
        <v>55</v>
      </c>
      <c r="E46" s="32" t="s">
        <v>84</v>
      </c>
      <c r="F46" s="55" t="s">
        <v>26</v>
      </c>
      <c r="G46" s="57" t="s">
        <v>26</v>
      </c>
      <c r="H46" s="63" t="s">
        <v>26</v>
      </c>
      <c r="I46" s="36" t="s">
        <v>56</v>
      </c>
      <c r="J46" s="33" t="s">
        <v>134</v>
      </c>
      <c r="K46" s="37" t="s">
        <v>25</v>
      </c>
    </row>
    <row r="47" spans="1:13" ht="85.5" customHeight="1" x14ac:dyDescent="0.25">
      <c r="A47" s="35"/>
      <c r="B47" s="30" t="s">
        <v>42</v>
      </c>
      <c r="C47" s="31" t="s">
        <v>85</v>
      </c>
      <c r="D47" s="31" t="s">
        <v>86</v>
      </c>
      <c r="E47" s="32" t="s">
        <v>87</v>
      </c>
      <c r="F47" s="55" t="s">
        <v>26</v>
      </c>
      <c r="G47" s="57" t="s">
        <v>26</v>
      </c>
      <c r="H47" s="63" t="s">
        <v>26</v>
      </c>
      <c r="I47" s="36" t="s">
        <v>57</v>
      </c>
      <c r="J47" s="79" t="s">
        <v>154</v>
      </c>
      <c r="K47" s="37" t="s">
        <v>25</v>
      </c>
    </row>
    <row r="48" spans="1:13" ht="221.25" customHeight="1" x14ac:dyDescent="0.25">
      <c r="A48" s="35"/>
      <c r="B48" s="30" t="s">
        <v>42</v>
      </c>
      <c r="C48" s="31" t="s">
        <v>46</v>
      </c>
      <c r="D48" s="31" t="s">
        <v>44</v>
      </c>
      <c r="E48" s="32" t="s">
        <v>88</v>
      </c>
      <c r="F48" s="55" t="s">
        <v>27</v>
      </c>
      <c r="G48" s="57" t="s">
        <v>27</v>
      </c>
      <c r="H48" s="63" t="s">
        <v>27</v>
      </c>
      <c r="I48" s="36" t="s">
        <v>120</v>
      </c>
      <c r="J48" s="77" t="s">
        <v>157</v>
      </c>
      <c r="K48" s="37" t="s">
        <v>25</v>
      </c>
    </row>
    <row r="49" spans="1:11" ht="73.5" customHeight="1" x14ac:dyDescent="0.25">
      <c r="A49" s="35"/>
      <c r="B49" s="30" t="s">
        <v>42</v>
      </c>
      <c r="C49" s="31" t="s">
        <v>79</v>
      </c>
      <c r="D49" s="31" t="s">
        <v>142</v>
      </c>
      <c r="E49" s="32" t="s">
        <v>80</v>
      </c>
      <c r="F49" s="55" t="s">
        <v>26</v>
      </c>
      <c r="G49" s="57" t="s">
        <v>26</v>
      </c>
      <c r="H49" s="63" t="s">
        <v>26</v>
      </c>
      <c r="I49" s="36" t="s">
        <v>81</v>
      </c>
      <c r="J49" s="80" t="s">
        <v>143</v>
      </c>
      <c r="K49" s="37" t="s">
        <v>25</v>
      </c>
    </row>
    <row r="50" spans="1:11" ht="256.5" customHeight="1" x14ac:dyDescent="0.25">
      <c r="A50" s="35"/>
      <c r="B50" s="30" t="s">
        <v>42</v>
      </c>
      <c r="C50" s="31" t="s">
        <v>92</v>
      </c>
      <c r="D50" s="31" t="s">
        <v>93</v>
      </c>
      <c r="E50" s="32" t="s">
        <v>47</v>
      </c>
      <c r="F50" s="55" t="s">
        <v>26</v>
      </c>
      <c r="G50" s="57" t="s">
        <v>26</v>
      </c>
      <c r="H50" s="63" t="s">
        <v>26</v>
      </c>
      <c r="I50" s="36" t="s">
        <v>95</v>
      </c>
      <c r="J50" s="77" t="s">
        <v>155</v>
      </c>
      <c r="K50" s="37" t="s">
        <v>25</v>
      </c>
    </row>
    <row r="51" spans="1:11" ht="87.5" x14ac:dyDescent="0.25">
      <c r="A51" s="35"/>
      <c r="B51" s="30" t="s">
        <v>74</v>
      </c>
      <c r="C51" s="31" t="s">
        <v>48</v>
      </c>
      <c r="D51" s="31" t="s">
        <v>94</v>
      </c>
      <c r="E51" s="32" t="s">
        <v>47</v>
      </c>
      <c r="F51" s="64" t="s">
        <v>26</v>
      </c>
      <c r="G51" s="57" t="s">
        <v>26</v>
      </c>
      <c r="H51" s="63" t="s">
        <v>26</v>
      </c>
      <c r="I51" s="62" t="s">
        <v>144</v>
      </c>
      <c r="J51" s="81" t="s">
        <v>145</v>
      </c>
      <c r="K51" s="37" t="s">
        <v>25</v>
      </c>
    </row>
    <row r="52" spans="1:11" ht="135.75" customHeight="1" x14ac:dyDescent="0.25">
      <c r="A52" s="35"/>
      <c r="B52" s="30" t="s">
        <v>58</v>
      </c>
      <c r="C52" s="31" t="s">
        <v>96</v>
      </c>
      <c r="D52" s="31" t="s">
        <v>70</v>
      </c>
      <c r="E52" s="32" t="s">
        <v>49</v>
      </c>
      <c r="F52" s="55" t="s">
        <v>25</v>
      </c>
      <c r="G52" s="57" t="s">
        <v>26</v>
      </c>
      <c r="H52" s="82" t="s">
        <v>26</v>
      </c>
      <c r="I52" s="77" t="s">
        <v>146</v>
      </c>
      <c r="J52" s="77" t="s">
        <v>147</v>
      </c>
      <c r="K52" s="37" t="s">
        <v>25</v>
      </c>
    </row>
    <row r="53" spans="1:11" ht="134.25" customHeight="1" x14ac:dyDescent="0.25">
      <c r="A53" s="35"/>
      <c r="B53" s="30" t="s">
        <v>97</v>
      </c>
      <c r="C53" s="31" t="s">
        <v>98</v>
      </c>
      <c r="D53" s="31" t="s">
        <v>99</v>
      </c>
      <c r="E53" s="32" t="s">
        <v>59</v>
      </c>
      <c r="F53" s="55" t="s">
        <v>26</v>
      </c>
      <c r="G53" s="57" t="s">
        <v>26</v>
      </c>
      <c r="H53" s="63" t="s">
        <v>26</v>
      </c>
      <c r="I53" s="36" t="s">
        <v>121</v>
      </c>
      <c r="J53" s="99" t="s">
        <v>171</v>
      </c>
      <c r="K53" s="37" t="s">
        <v>25</v>
      </c>
    </row>
    <row r="54" spans="1:11" ht="275" x14ac:dyDescent="0.25">
      <c r="A54" s="35"/>
      <c r="B54" s="30" t="s">
        <v>58</v>
      </c>
      <c r="C54" s="31" t="s">
        <v>149</v>
      </c>
      <c r="D54" s="31" t="s">
        <v>148</v>
      </c>
      <c r="E54" s="32" t="s">
        <v>100</v>
      </c>
      <c r="F54" s="55" t="s">
        <v>26</v>
      </c>
      <c r="G54" s="57" t="s">
        <v>25</v>
      </c>
      <c r="H54" s="63" t="s">
        <v>25</v>
      </c>
      <c r="I54" s="36" t="s">
        <v>150</v>
      </c>
      <c r="J54" s="65" t="s">
        <v>135</v>
      </c>
      <c r="K54" s="37" t="s">
        <v>25</v>
      </c>
    </row>
    <row r="55" spans="1:11" ht="110.25" customHeight="1" x14ac:dyDescent="0.25">
      <c r="A55" s="35"/>
      <c r="B55" s="30" t="s">
        <v>118</v>
      </c>
      <c r="C55" s="31" t="s">
        <v>119</v>
      </c>
      <c r="D55" s="31" t="s">
        <v>101</v>
      </c>
      <c r="E55" s="32" t="s">
        <v>116</v>
      </c>
      <c r="F55" s="55" t="s">
        <v>25</v>
      </c>
      <c r="G55" s="57" t="s">
        <v>25</v>
      </c>
      <c r="H55" s="63" t="s">
        <v>25</v>
      </c>
      <c r="I55" s="36" t="s">
        <v>74</v>
      </c>
      <c r="J55" s="80" t="s">
        <v>102</v>
      </c>
      <c r="K55" s="37" t="s">
        <v>25</v>
      </c>
    </row>
    <row r="56" spans="1:11" ht="152.25" customHeight="1" x14ac:dyDescent="0.25">
      <c r="A56" s="35"/>
      <c r="B56" s="30" t="s">
        <v>117</v>
      </c>
      <c r="C56" s="31" t="s">
        <v>103</v>
      </c>
      <c r="D56" s="31" t="s">
        <v>60</v>
      </c>
      <c r="E56" s="32" t="s">
        <v>50</v>
      </c>
      <c r="F56" s="55" t="s">
        <v>27</v>
      </c>
      <c r="G56" s="56" t="s">
        <v>26</v>
      </c>
      <c r="H56" s="63" t="s">
        <v>27</v>
      </c>
      <c r="I56" s="36" t="s">
        <v>122</v>
      </c>
      <c r="J56" s="77" t="s">
        <v>151</v>
      </c>
      <c r="K56" s="37" t="s">
        <v>25</v>
      </c>
    </row>
    <row r="57" spans="1:11" ht="162.75" customHeight="1" x14ac:dyDescent="0.25">
      <c r="A57" s="35"/>
      <c r="B57" s="30" t="s">
        <v>117</v>
      </c>
      <c r="C57" s="31" t="s">
        <v>74</v>
      </c>
      <c r="D57" s="31" t="s">
        <v>51</v>
      </c>
      <c r="E57" s="32" t="s">
        <v>104</v>
      </c>
      <c r="F57" s="55" t="s">
        <v>27</v>
      </c>
      <c r="G57" s="57" t="s">
        <v>25</v>
      </c>
      <c r="H57" s="63" t="s">
        <v>26</v>
      </c>
      <c r="I57" s="36" t="s">
        <v>123</v>
      </c>
      <c r="J57" s="30" t="s">
        <v>74</v>
      </c>
      <c r="K57" s="37" t="s">
        <v>25</v>
      </c>
    </row>
    <row r="58" spans="1:11" ht="223.5" customHeight="1" x14ac:dyDescent="0.25">
      <c r="A58" s="35"/>
      <c r="B58" s="30" t="s">
        <v>61</v>
      </c>
      <c r="C58" s="31" t="s">
        <v>74</v>
      </c>
      <c r="D58" s="31" t="s">
        <v>62</v>
      </c>
      <c r="E58" s="32" t="s">
        <v>105</v>
      </c>
      <c r="F58" s="55" t="s">
        <v>27</v>
      </c>
      <c r="G58" s="57" t="s">
        <v>26</v>
      </c>
      <c r="H58" s="63" t="s">
        <v>27</v>
      </c>
      <c r="I58" s="36" t="s">
        <v>131</v>
      </c>
      <c r="J58" s="33" t="s">
        <v>74</v>
      </c>
      <c r="K58" s="37" t="s">
        <v>25</v>
      </c>
    </row>
    <row r="59" spans="1:11" ht="166.5" customHeight="1" x14ac:dyDescent="0.25">
      <c r="A59" s="35"/>
      <c r="B59" s="30" t="s">
        <v>52</v>
      </c>
      <c r="C59" s="31" t="s">
        <v>74</v>
      </c>
      <c r="D59" s="31" t="s">
        <v>106</v>
      </c>
      <c r="E59" s="32" t="s">
        <v>107</v>
      </c>
      <c r="F59" s="55" t="s">
        <v>27</v>
      </c>
      <c r="G59" s="57" t="s">
        <v>27</v>
      </c>
      <c r="H59" s="63" t="s">
        <v>108</v>
      </c>
      <c r="I59" s="36" t="s">
        <v>128</v>
      </c>
      <c r="J59" s="77" t="s">
        <v>163</v>
      </c>
      <c r="K59" s="37" t="s">
        <v>25</v>
      </c>
    </row>
    <row r="60" spans="1:11" ht="88.5" customHeight="1" x14ac:dyDescent="0.25">
      <c r="A60" s="35"/>
      <c r="B60" s="33" t="s">
        <v>42</v>
      </c>
      <c r="C60" s="65" t="s">
        <v>109</v>
      </c>
      <c r="D60" s="66" t="s">
        <v>110</v>
      </c>
      <c r="E60" s="67" t="s">
        <v>111</v>
      </c>
      <c r="F60" s="68" t="s">
        <v>26</v>
      </c>
      <c r="G60" s="56" t="s">
        <v>26</v>
      </c>
      <c r="H60" s="69" t="s">
        <v>26</v>
      </c>
      <c r="I60" s="70" t="s">
        <v>112</v>
      </c>
      <c r="J60" s="77" t="s">
        <v>153</v>
      </c>
      <c r="K60" s="66" t="s">
        <v>25</v>
      </c>
    </row>
    <row r="61" spans="1:11" ht="203.25" customHeight="1" thickBot="1" x14ac:dyDescent="0.3">
      <c r="A61" s="35"/>
      <c r="B61" s="65" t="s">
        <v>159</v>
      </c>
      <c r="C61" s="34" t="s">
        <v>53</v>
      </c>
      <c r="D61" s="34" t="s">
        <v>113</v>
      </c>
      <c r="E61" s="60" t="s">
        <v>53</v>
      </c>
      <c r="F61" s="55" t="s">
        <v>26</v>
      </c>
      <c r="G61" s="61" t="s">
        <v>26</v>
      </c>
      <c r="H61" s="63" t="s">
        <v>26</v>
      </c>
      <c r="I61" s="62" t="s">
        <v>152</v>
      </c>
      <c r="J61" s="77" t="s">
        <v>166</v>
      </c>
      <c r="K61" s="38" t="s">
        <v>25</v>
      </c>
    </row>
    <row r="62" spans="1:11" ht="13" thickTop="1" x14ac:dyDescent="0.25">
      <c r="A62" s="9"/>
      <c r="B62" s="1"/>
      <c r="C62" s="10"/>
      <c r="D62" s="10"/>
      <c r="E62" s="10"/>
      <c r="F62" s="11"/>
      <c r="G62" s="11"/>
      <c r="H62" s="11"/>
      <c r="I62" s="11"/>
      <c r="J62" s="1"/>
      <c r="K62" s="10"/>
    </row>
    <row r="63" spans="1:11" ht="15.5" x14ac:dyDescent="0.35">
      <c r="A63" s="9"/>
      <c r="B63" s="54" t="s">
        <v>28</v>
      </c>
      <c r="C63" s="52" t="s">
        <v>29</v>
      </c>
      <c r="D63" s="52"/>
      <c r="E63" s="52"/>
      <c r="F63" s="52"/>
      <c r="G63" s="52"/>
      <c r="H63" s="51"/>
      <c r="I63" s="52"/>
      <c r="J63" s="52"/>
      <c r="K63" s="1"/>
    </row>
    <row r="64" spans="1:11" ht="15.5" x14ac:dyDescent="0.35">
      <c r="A64" s="9"/>
      <c r="B64" s="53"/>
      <c r="C64" s="52" t="s">
        <v>30</v>
      </c>
      <c r="D64" s="52"/>
      <c r="E64" s="52"/>
      <c r="F64" s="52"/>
      <c r="G64" s="52"/>
      <c r="H64" s="51"/>
      <c r="I64" s="52"/>
      <c r="J64" s="52"/>
      <c r="K64" s="1"/>
    </row>
    <row r="65" spans="1:11" ht="15.5" x14ac:dyDescent="0.35">
      <c r="A65" s="9"/>
      <c r="B65" s="53"/>
      <c r="C65" s="52"/>
      <c r="D65" s="52"/>
      <c r="E65" s="52"/>
      <c r="F65" s="52"/>
      <c r="G65" s="52"/>
      <c r="H65" s="51"/>
      <c r="I65" s="52"/>
      <c r="J65" s="52"/>
      <c r="K65" s="1"/>
    </row>
    <row r="66" spans="1:11" ht="15.5" hidden="1" x14ac:dyDescent="0.35">
      <c r="A66" s="9"/>
      <c r="B66" s="53"/>
      <c r="C66" s="52"/>
      <c r="D66" s="52"/>
      <c r="E66" s="52"/>
      <c r="F66" s="52"/>
      <c r="G66" s="52"/>
      <c r="H66" s="51"/>
      <c r="I66" s="52"/>
      <c r="J66" s="52"/>
      <c r="K66" s="1"/>
    </row>
    <row r="67" spans="1:11" hidden="1" x14ac:dyDescent="0.25">
      <c r="A67" s="9"/>
      <c r="B67" s="1"/>
      <c r="C67" s="1"/>
      <c r="D67" s="1"/>
      <c r="E67" s="1"/>
      <c r="F67" s="12"/>
      <c r="G67" s="12"/>
      <c r="H67" s="12"/>
      <c r="I67" s="12"/>
      <c r="J67" s="1"/>
      <c r="K67" s="1"/>
    </row>
    <row r="68" spans="1:11" ht="13" hidden="1" x14ac:dyDescent="0.3">
      <c r="A68" s="9"/>
      <c r="B68" s="1"/>
      <c r="C68" s="50" t="s">
        <v>24</v>
      </c>
      <c r="D68" s="50" t="s">
        <v>25</v>
      </c>
      <c r="E68" s="50" t="s">
        <v>26</v>
      </c>
      <c r="F68" s="50" t="s">
        <v>27</v>
      </c>
      <c r="G68" s="12"/>
      <c r="H68" s="12"/>
      <c r="I68" s="12"/>
      <c r="J68" s="1"/>
      <c r="K68" s="1"/>
    </row>
    <row r="69" spans="1:11" ht="13" hidden="1" x14ac:dyDescent="0.3">
      <c r="A69" s="9"/>
      <c r="B69" s="49" t="s">
        <v>27</v>
      </c>
      <c r="C69" s="27">
        <v>4</v>
      </c>
      <c r="D69" s="25">
        <v>8</v>
      </c>
      <c r="E69" s="24">
        <v>12</v>
      </c>
      <c r="F69" s="23">
        <v>16</v>
      </c>
      <c r="G69" s="12"/>
      <c r="H69" s="12"/>
      <c r="I69" s="12"/>
      <c r="J69" s="1"/>
      <c r="K69" s="1"/>
    </row>
    <row r="70" spans="1:11" ht="13" hidden="1" x14ac:dyDescent="0.3">
      <c r="A70" s="9"/>
      <c r="B70" s="49" t="s">
        <v>26</v>
      </c>
      <c r="C70" s="27">
        <v>3</v>
      </c>
      <c r="D70" s="25">
        <v>6</v>
      </c>
      <c r="E70" s="26">
        <v>9</v>
      </c>
      <c r="F70" s="23">
        <v>12</v>
      </c>
      <c r="G70" s="12"/>
      <c r="H70" s="12"/>
      <c r="I70" s="12"/>
      <c r="J70" s="1"/>
      <c r="K70" s="1"/>
    </row>
    <row r="71" spans="1:11" ht="13" hidden="1" x14ac:dyDescent="0.3">
      <c r="A71" s="9"/>
      <c r="B71" s="49" t="s">
        <v>25</v>
      </c>
      <c r="C71" s="27">
        <v>2</v>
      </c>
      <c r="D71" s="27">
        <v>4</v>
      </c>
      <c r="E71" s="26">
        <v>6</v>
      </c>
      <c r="F71" s="25">
        <v>8</v>
      </c>
      <c r="G71" s="12"/>
      <c r="H71" s="12"/>
      <c r="I71" s="12"/>
      <c r="J71" s="1"/>
      <c r="K71" s="1"/>
    </row>
    <row r="72" spans="1:11" ht="13" hidden="1" x14ac:dyDescent="0.3">
      <c r="A72" s="9"/>
      <c r="B72" s="49" t="s">
        <v>24</v>
      </c>
      <c r="C72" s="27">
        <v>1</v>
      </c>
      <c r="D72" s="27">
        <v>2</v>
      </c>
      <c r="E72" s="28">
        <v>3</v>
      </c>
      <c r="F72" s="27">
        <v>4</v>
      </c>
      <c r="G72" s="12"/>
      <c r="H72" s="12"/>
      <c r="I72" s="12"/>
      <c r="J72" s="1"/>
      <c r="K72" s="1"/>
    </row>
    <row r="73" spans="1:11" hidden="1" x14ac:dyDescent="0.25">
      <c r="A73" s="9"/>
      <c r="B73" s="13"/>
      <c r="C73" s="12"/>
      <c r="D73" s="12"/>
      <c r="E73" s="13"/>
      <c r="F73" s="12"/>
      <c r="G73" s="12"/>
      <c r="H73" s="12"/>
      <c r="I73" s="12"/>
      <c r="J73" s="1"/>
      <c r="K73" s="1"/>
    </row>
    <row r="74" spans="1:11" hidden="1" x14ac:dyDescent="0.25">
      <c r="A74" s="9"/>
      <c r="B74" s="1"/>
      <c r="C74" s="1"/>
      <c r="D74" s="1"/>
      <c r="E74" s="1"/>
      <c r="F74" s="12"/>
      <c r="G74" s="12"/>
      <c r="H74" s="12"/>
      <c r="I74" s="12"/>
      <c r="J74" s="1"/>
      <c r="K74" s="1"/>
    </row>
    <row r="75" spans="1:11" hidden="1" x14ac:dyDescent="0.25">
      <c r="A75" s="9"/>
      <c r="B75" s="1"/>
      <c r="C75" s="1"/>
      <c r="D75" s="1"/>
      <c r="E75" s="1"/>
      <c r="F75" s="12"/>
      <c r="G75" s="12"/>
      <c r="H75" s="12"/>
      <c r="I75" s="12"/>
      <c r="J75" s="1"/>
      <c r="K75" s="1"/>
    </row>
    <row r="76" spans="1:11" hidden="1" x14ac:dyDescent="0.25">
      <c r="A76" s="9"/>
      <c r="B76" s="1"/>
      <c r="C76" s="1"/>
      <c r="D76" s="1"/>
      <c r="E76" s="1"/>
      <c r="F76" s="12" t="s">
        <v>24</v>
      </c>
      <c r="G76" s="12"/>
      <c r="H76" s="22">
        <f>IF(F56="",0,IF(F56="Very low",1,IF(F56="Low",2,IF(F56="Medium",3,IF(F56="High",4,F58)))))</f>
        <v>4</v>
      </c>
      <c r="I76" s="22">
        <f>IF(G56="",0,IF(G56="Very low",1,IF(G56="Low",2,IF(G56="Medium",3,IF(G56="High",4,G58)))))</f>
        <v>3</v>
      </c>
      <c r="J76" s="29">
        <f>IF(H76*I76=0,"",IF(H76*I76&gt;0.5,H76*I76))</f>
        <v>12</v>
      </c>
      <c r="K76" s="1" t="str">
        <f>IF(J76="","",IF(J76&lt;5, "Low",IF(J76&lt;11,"Medium",IF(J76&gt;11,"High"))))</f>
        <v>High</v>
      </c>
    </row>
    <row r="77" spans="1:11" hidden="1" x14ac:dyDescent="0.25">
      <c r="A77" s="9"/>
      <c r="B77" s="1"/>
      <c r="C77" s="1"/>
      <c r="D77" s="1"/>
      <c r="E77" s="1"/>
      <c r="F77" s="12" t="s">
        <v>25</v>
      </c>
      <c r="G77" s="12"/>
      <c r="H77" s="22">
        <f>IF(F58="",0,IF(F58="Very low",1,IF(F58="Low",2,IF(F58="Medium",3,IF(F58="High",4,#REF!)))))</f>
        <v>4</v>
      </c>
      <c r="I77" s="22">
        <f>IF(G58="",0,IF(G58="Very low",1,IF(G58="Low",2,IF(G58="Medium",3,IF(G58="High",4,#REF!)))))</f>
        <v>3</v>
      </c>
      <c r="J77" s="29">
        <f t="shared" ref="J77:J95" si="0">IF(H77*I77=0,"",IF(H77*I77&gt;0.5,H77*I77))</f>
        <v>12</v>
      </c>
      <c r="K77" s="1" t="str">
        <f t="shared" ref="K77:K95" si="1">IF(J77="","",IF(J77&lt;5, "Low",IF(J77&lt;11,"Medium",IF(J77&gt;11,"High"))))</f>
        <v>High</v>
      </c>
    </row>
    <row r="78" spans="1:11" hidden="1" x14ac:dyDescent="0.25">
      <c r="A78" s="9"/>
      <c r="B78" s="1"/>
      <c r="C78" s="1"/>
      <c r="D78" s="1"/>
      <c r="E78" s="1"/>
      <c r="F78" s="12" t="s">
        <v>26</v>
      </c>
      <c r="G78" s="12"/>
      <c r="H78" s="22" t="e">
        <f>IF(#REF!="",0,IF(#REF!="Very low",1,IF(#REF!="Low",2,IF(#REF!="Medium",3,IF(#REF!="High",4,F41)))))</f>
        <v>#REF!</v>
      </c>
      <c r="I78" s="22" t="e">
        <f>IF(#REF!="",0,IF(#REF!="Very low",1,IF(#REF!="Low",2,IF(#REF!="Medium",3,IF(#REF!="High",4,G41)))))</f>
        <v>#REF!</v>
      </c>
      <c r="J78" s="29" t="e">
        <f t="shared" si="0"/>
        <v>#REF!</v>
      </c>
      <c r="K78" s="1" t="e">
        <f t="shared" si="1"/>
        <v>#REF!</v>
      </c>
    </row>
    <row r="79" spans="1:11" hidden="1" x14ac:dyDescent="0.25">
      <c r="A79" s="9"/>
      <c r="B79" s="1"/>
      <c r="C79" s="1"/>
      <c r="D79" s="1"/>
      <c r="E79" s="1"/>
      <c r="F79" s="12" t="s">
        <v>27</v>
      </c>
      <c r="G79" s="12"/>
      <c r="H79" s="22">
        <f>IF(F41="",0,IF(F41="Very low",1,IF(F41="Low",2,IF(F41="Medium",3,IF(F41="High",4,#REF!)))))</f>
        <v>4</v>
      </c>
      <c r="I79" s="22">
        <f>IF(G41="",0,IF(G41="Very low",1,IF(G41="Low",2,IF(G41="Medium",3,IF(G41="High",4,#REF!)))))</f>
        <v>4</v>
      </c>
      <c r="J79" s="29">
        <f t="shared" si="0"/>
        <v>16</v>
      </c>
      <c r="K79" s="1" t="str">
        <f t="shared" si="1"/>
        <v>High</v>
      </c>
    </row>
    <row r="80" spans="1:11" hidden="1" x14ac:dyDescent="0.25">
      <c r="A80" s="9"/>
      <c r="B80" s="1"/>
      <c r="C80" s="1"/>
      <c r="D80" s="1"/>
      <c r="E80" s="1"/>
      <c r="F80" s="12"/>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
      <c r="C81" s="1"/>
      <c r="D81" s="1"/>
      <c r="E81" s="1"/>
      <c r="F81" s="12"/>
      <c r="G81" s="12"/>
      <c r="H81" s="22" t="e">
        <f>IF(#REF!="",0,IF(#REF!="Very low",1,IF(#REF!="Low",2,IF(#REF!="Medium",3,IF(#REF!="High",4,F47)))))</f>
        <v>#REF!</v>
      </c>
      <c r="I81" s="22" t="e">
        <f>IF(#REF!="",0,IF(#REF!="Very low",1,IF(#REF!="Low",2,IF(#REF!="Medium",3,IF(#REF!="High",4,G47)))))</f>
        <v>#REF!</v>
      </c>
      <c r="J81" s="29" t="e">
        <f t="shared" si="0"/>
        <v>#REF!</v>
      </c>
      <c r="K81" s="1" t="e">
        <f t="shared" si="1"/>
        <v>#REF!</v>
      </c>
    </row>
    <row r="82" spans="1:11" hidden="1" x14ac:dyDescent="0.25">
      <c r="A82" s="9"/>
      <c r="B82" s="1"/>
      <c r="C82" s="1"/>
      <c r="D82" s="1"/>
      <c r="E82" s="1"/>
      <c r="F82" s="12"/>
      <c r="G82" s="12"/>
      <c r="H82" s="22">
        <f>IF(F47="",0,IF(F47="Very low",1,IF(F47="Low",2,IF(F47="Medium",3,IF(F47="High",4,F48)))))</f>
        <v>3</v>
      </c>
      <c r="I82" s="22">
        <f>IF(G47="",0,IF(G47="Very low",1,IF(G47="Low",2,IF(G47="Medium",3,IF(G47="High",4,G48)))))</f>
        <v>3</v>
      </c>
      <c r="J82" s="29">
        <f t="shared" si="0"/>
        <v>9</v>
      </c>
      <c r="K82" s="1" t="str">
        <f t="shared" si="1"/>
        <v>Medium</v>
      </c>
    </row>
    <row r="83" spans="1:11" hidden="1" x14ac:dyDescent="0.25">
      <c r="A83" s="9"/>
      <c r="B83" s="1"/>
      <c r="C83" s="1"/>
      <c r="D83" s="1"/>
      <c r="E83" s="1"/>
      <c r="F83" s="12"/>
      <c r="G83" s="12"/>
      <c r="H83" s="22">
        <f>IF(F48="",0,IF(F48="Very low",1,IF(F48="Low",2,IF(F48="Medium",3,IF(F48="High",4,#REF!)))))</f>
        <v>4</v>
      </c>
      <c r="I83" s="22">
        <f>IF(G48="",0,IF(G48="Very low",1,IF(G48="Low",2,IF(G48="Medium",3,IF(G48="High",4,#REF!)))))</f>
        <v>4</v>
      </c>
      <c r="J83" s="29">
        <f t="shared" si="0"/>
        <v>16</v>
      </c>
      <c r="K83" s="1" t="str">
        <f t="shared" si="1"/>
        <v>High</v>
      </c>
    </row>
    <row r="84" spans="1:11" hidden="1" x14ac:dyDescent="0.25">
      <c r="A84" s="9"/>
      <c r="B84" s="1"/>
      <c r="C84" s="12" t="s">
        <v>24</v>
      </c>
      <c r="D84" s="12" t="s">
        <v>25</v>
      </c>
      <c r="E84" s="12" t="s">
        <v>26</v>
      </c>
      <c r="F84" s="12" t="s">
        <v>27</v>
      </c>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2" t="s">
        <v>24</v>
      </c>
      <c r="C85" s="27">
        <v>1</v>
      </c>
      <c r="D85" s="27">
        <v>2</v>
      </c>
      <c r="E85" s="28">
        <v>3</v>
      </c>
      <c r="F85" s="27">
        <v>4</v>
      </c>
      <c r="G85" s="12"/>
      <c r="H85" s="22" t="e">
        <f>IF(#REF!="",0,IF(#REF!="Very low",1,IF(#REF!="Low",2,IF(#REF!="Medium",3,IF(#REF!="High",4,F50)))))</f>
        <v>#REF!</v>
      </c>
      <c r="I85" s="22" t="e">
        <f>IF(#REF!="",0,IF(#REF!="Very low",1,IF(#REF!="Low",2,IF(#REF!="Medium",3,IF(#REF!="High",4,G50)))))</f>
        <v>#REF!</v>
      </c>
      <c r="J85" s="29" t="e">
        <f t="shared" si="0"/>
        <v>#REF!</v>
      </c>
      <c r="K85" s="1" t="e">
        <f t="shared" si="1"/>
        <v>#REF!</v>
      </c>
    </row>
    <row r="86" spans="1:11" hidden="1" x14ac:dyDescent="0.25">
      <c r="A86" s="9"/>
      <c r="B86" s="12" t="s">
        <v>25</v>
      </c>
      <c r="C86" s="27">
        <v>2</v>
      </c>
      <c r="D86" s="27">
        <v>4</v>
      </c>
      <c r="E86" s="26">
        <v>6</v>
      </c>
      <c r="F86" s="25">
        <v>8</v>
      </c>
      <c r="G86" s="12"/>
      <c r="H86" s="22">
        <f>IF(F50="",0,IF(F50="Very low",1,IF(F50="Low",2,IF(F50="Medium",3,IF(F50="High",4,#REF!)))))</f>
        <v>3</v>
      </c>
      <c r="I86" s="22">
        <f>IF(G50="",0,IF(G50="Very low",1,IF(G50="Low",2,IF(G50="Medium",3,IF(G50="High",4,#REF!)))))</f>
        <v>3</v>
      </c>
      <c r="J86" s="29">
        <f t="shared" si="0"/>
        <v>9</v>
      </c>
      <c r="K86" s="1" t="str">
        <f t="shared" si="1"/>
        <v>Medium</v>
      </c>
    </row>
    <row r="87" spans="1:11" hidden="1" x14ac:dyDescent="0.25">
      <c r="A87" s="9"/>
      <c r="B87" s="12" t="s">
        <v>26</v>
      </c>
      <c r="C87" s="27">
        <v>3</v>
      </c>
      <c r="D87" s="25">
        <v>6</v>
      </c>
      <c r="E87" s="26">
        <v>9</v>
      </c>
      <c r="F87" s="23">
        <v>12</v>
      </c>
      <c r="G87" s="12"/>
      <c r="H87" s="22" t="e">
        <f>IF(#REF!="",0,IF(#REF!="Very low",1,IF(#REF!="Low",2,IF(#REF!="Medium",3,IF(#REF!="High",4,#REF!)))))</f>
        <v>#REF!</v>
      </c>
      <c r="I87" s="22" t="e">
        <f>IF(#REF!="",0,IF(#REF!="Very low",1,IF(#REF!="Low",2,IF(#REF!="Medium",3,IF(#REF!="High",4,#REF!)))))</f>
        <v>#REF!</v>
      </c>
      <c r="J87" s="29" t="e">
        <f t="shared" si="0"/>
        <v>#REF!</v>
      </c>
      <c r="K87" s="1" t="e">
        <f t="shared" si="1"/>
        <v>#REF!</v>
      </c>
    </row>
    <row r="88" spans="1:11" hidden="1" x14ac:dyDescent="0.25">
      <c r="A88" s="9"/>
      <c r="B88" s="12" t="s">
        <v>27</v>
      </c>
      <c r="C88" s="27">
        <v>4</v>
      </c>
      <c r="D88" s="25">
        <v>8</v>
      </c>
      <c r="E88" s="24">
        <v>12</v>
      </c>
      <c r="F88" s="23">
        <v>16</v>
      </c>
      <c r="G88" s="12"/>
      <c r="H88" s="22" t="e">
        <f>IF(#REF!="",0,IF(#REF!="Very low",1,IF(#REF!="Low",2,IF(#REF!="Medium",3,IF(#REF!="High",4,#REF!)))))</f>
        <v>#REF!</v>
      </c>
      <c r="I88" s="22" t="e">
        <f>IF(#REF!="",0,IF(#REF!="Very low",1,IF(#REF!="Low",2,IF(#REF!="Medium",3,IF(#REF!="High",4,#REF!)))))</f>
        <v>#REF!</v>
      </c>
      <c r="J88" s="29" t="e">
        <f t="shared" si="0"/>
        <v>#REF!</v>
      </c>
      <c r="K88" s="1" t="e">
        <f t="shared" si="1"/>
        <v>#REF!</v>
      </c>
    </row>
    <row r="89" spans="1:11" hidden="1" x14ac:dyDescent="0.25">
      <c r="A89" s="9"/>
      <c r="B89" s="12"/>
      <c r="C89" s="12"/>
      <c r="D89" s="12"/>
      <c r="F89" s="12"/>
      <c r="G89" s="12"/>
      <c r="H89" s="22" t="e">
        <f>IF(#REF!="",0,IF(#REF!="Very low",1,IF(#REF!="Low",2,IF(#REF!="Medium",3,IF(#REF!="High",4,#REF!)))))</f>
        <v>#REF!</v>
      </c>
      <c r="I89" s="22" t="e">
        <f>IF(#REF!="",0,IF(#REF!="Very low",1,IF(#REF!="Low",2,IF(#REF!="Medium",3,IF(#REF!="High",4,#REF!)))))</f>
        <v>#REF!</v>
      </c>
      <c r="J89" s="29" t="e">
        <f t="shared" si="0"/>
        <v>#REF!</v>
      </c>
      <c r="K89" s="1" t="e">
        <f t="shared" si="1"/>
        <v>#REF!</v>
      </c>
    </row>
    <row r="90" spans="1:11" hidden="1" x14ac:dyDescent="0.25">
      <c r="A90" s="9"/>
      <c r="B90" s="1"/>
      <c r="C90" s="1"/>
      <c r="D90" s="1"/>
      <c r="E90" s="1"/>
      <c r="F90" s="12"/>
      <c r="G90" s="12"/>
      <c r="H90" s="22" t="e">
        <f>IF(#REF!="",0,IF(#REF!="Very low",1,IF(#REF!="Low",2,IF(#REF!="Medium",3,IF(#REF!="High",4,#REF!)))))</f>
        <v>#REF!</v>
      </c>
      <c r="I90" s="22" t="e">
        <f>IF(#REF!="",0,IF(#REF!="Very low",1,IF(#REF!="Low",2,IF(#REF!="Medium",3,IF(#REF!="High",4,#REF!)))))</f>
        <v>#REF!</v>
      </c>
      <c r="J90" s="29" t="e">
        <f t="shared" si="0"/>
        <v>#REF!</v>
      </c>
      <c r="K90" s="1" t="e">
        <f t="shared" si="1"/>
        <v>#REF!</v>
      </c>
    </row>
    <row r="91" spans="1:11" hidden="1" x14ac:dyDescent="0.25">
      <c r="A91" s="9"/>
      <c r="B91" s="1"/>
      <c r="C91" s="1"/>
      <c r="D91" s="1"/>
      <c r="E91" s="1"/>
      <c r="F91" s="12"/>
      <c r="G91" s="12"/>
      <c r="H91" s="22" t="e">
        <f>IF(#REF!="",0,IF(#REF!="Very low",1,IF(#REF!="Low",2,IF(#REF!="Medium",3,IF(#REF!="High",4,#REF!)))))</f>
        <v>#REF!</v>
      </c>
      <c r="I91" s="22" t="e">
        <f>IF(#REF!="",0,IF(#REF!="Very low",1,IF(#REF!="Low",2,IF(#REF!="Medium",3,IF(#REF!="High",4,#REF!)))))</f>
        <v>#REF!</v>
      </c>
      <c r="J91" s="29" t="e">
        <f t="shared" si="0"/>
        <v>#REF!</v>
      </c>
      <c r="K91" s="1" t="e">
        <f t="shared" si="1"/>
        <v>#REF!</v>
      </c>
    </row>
    <row r="92" spans="1:11" hidden="1" x14ac:dyDescent="0.25">
      <c r="A92" s="9"/>
      <c r="B92" s="1"/>
      <c r="C92" s="1"/>
      <c r="D92" s="1"/>
      <c r="E92" s="1"/>
      <c r="F92" s="12"/>
      <c r="G92" s="12"/>
      <c r="H92" s="22" t="e">
        <f>IF(#REF!="",0,IF(#REF!="Very low",1,IF(#REF!="Low",2,IF(#REF!="Medium",3,IF(#REF!="High",4,#REF!)))))</f>
        <v>#REF!</v>
      </c>
      <c r="I92" s="22" t="e">
        <f>IF(#REF!="",0,IF(#REF!="Very low",1,IF(#REF!="Low",2,IF(#REF!="Medium",3,IF(#REF!="High",4,#REF!)))))</f>
        <v>#REF!</v>
      </c>
      <c r="J92" s="29" t="e">
        <f t="shared" si="0"/>
        <v>#REF!</v>
      </c>
      <c r="K92" s="1" t="e">
        <f t="shared" si="1"/>
        <v>#REF!</v>
      </c>
    </row>
    <row r="93" spans="1:11" hidden="1" x14ac:dyDescent="0.25">
      <c r="A93" s="9"/>
      <c r="B93" s="1"/>
      <c r="C93" s="1"/>
      <c r="D93" s="1"/>
      <c r="E93" s="1"/>
      <c r="F93" s="12"/>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
      <c r="C94" s="1"/>
      <c r="D94" s="1"/>
      <c r="E94" s="1"/>
      <c r="F94" s="12"/>
      <c r="G94" s="12"/>
      <c r="H94" s="22" t="e">
        <f>IF(#REF!="",0,IF(#REF!="Very low",1,IF(#REF!="Low",2,IF(#REF!="Medium",3,IF(#REF!="High",4,#REF!)))))</f>
        <v>#REF!</v>
      </c>
      <c r="I94" s="22" t="e">
        <f>IF(#REF!="",0,IF(#REF!="Very low",1,IF(#REF!="Low",2,IF(#REF!="Medium",3,IF(#REF!="High",4,#REF!)))))</f>
        <v>#REF!</v>
      </c>
      <c r="J94" s="29" t="e">
        <f t="shared" si="0"/>
        <v>#REF!</v>
      </c>
      <c r="K94" s="1" t="e">
        <f t="shared" si="1"/>
        <v>#REF!</v>
      </c>
    </row>
    <row r="95" spans="1:11" hidden="1" x14ac:dyDescent="0.25">
      <c r="A95" s="9"/>
      <c r="B95" s="1"/>
      <c r="C95" s="1"/>
      <c r="D95" s="1"/>
      <c r="E95" s="1"/>
      <c r="F95" s="12"/>
      <c r="G95" s="12"/>
      <c r="H95" s="22" t="e">
        <f>IF(#REF!="",0,IF(#REF!="Very low",1,IF(#REF!="Low",2,IF(#REF!="Medium",3,IF(#REF!="High",4,F62)))))</f>
        <v>#REF!</v>
      </c>
      <c r="I95" s="22" t="e">
        <f>IF(#REF!="",0,IF(#REF!="Very low",1,IF(#REF!="Low",2,IF(#REF!="Medium",3,IF(#REF!="High",4,G62)))))</f>
        <v>#REF!</v>
      </c>
      <c r="J95" s="29" t="e">
        <f t="shared" si="0"/>
        <v>#REF!</v>
      </c>
      <c r="K95" s="1" t="e">
        <f t="shared" si="1"/>
        <v>#REF!</v>
      </c>
    </row>
    <row r="96" spans="1:11" hidden="1" x14ac:dyDescent="0.25">
      <c r="A96" s="9"/>
      <c r="B96" s="1"/>
      <c r="C96" s="1"/>
      <c r="D96" s="1"/>
      <c r="E96" s="1"/>
      <c r="F96" s="12"/>
      <c r="G96" s="12"/>
      <c r="H96" s="12"/>
      <c r="I96" s="12"/>
      <c r="J96" s="1"/>
      <c r="K96" s="1"/>
    </row>
    <row r="97" spans="1:11" hidden="1" x14ac:dyDescent="0.25">
      <c r="A97" s="1"/>
      <c r="B97" s="1"/>
      <c r="C97" s="1"/>
      <c r="D97" s="1"/>
      <c r="E97" s="1"/>
      <c r="F97" s="12"/>
      <c r="G97" s="12"/>
      <c r="H97" s="12"/>
      <c r="I97" s="12"/>
      <c r="J97" s="1"/>
      <c r="K97" s="1"/>
    </row>
    <row r="98" spans="1:11" hidden="1" x14ac:dyDescent="0.25">
      <c r="A98" s="1"/>
      <c r="B98" s="1"/>
      <c r="C98" s="1"/>
      <c r="D98" s="1"/>
      <c r="E98" s="1"/>
      <c r="F98" s="12"/>
      <c r="G98" s="12"/>
      <c r="H98" s="12"/>
      <c r="I98" s="12"/>
      <c r="J98" s="1"/>
      <c r="K98" s="1"/>
    </row>
    <row r="99" spans="1:11" hidden="1" x14ac:dyDescent="0.25">
      <c r="A99" s="1"/>
      <c r="B99" s="1"/>
      <c r="C99" s="1"/>
      <c r="D99" s="1"/>
      <c r="E99" s="1"/>
      <c r="F99" s="12"/>
      <c r="G99" s="12"/>
      <c r="H99" s="12"/>
      <c r="I99" s="12"/>
      <c r="J99" s="1"/>
      <c r="K99" s="1"/>
    </row>
    <row r="133" ht="13.5" customHeight="1" x14ac:dyDescent="0.25"/>
  </sheetData>
  <sheetProtection selectLockedCells="1"/>
  <customSheetViews>
    <customSheetView guid="{386AC5DA-E11F-4576-ABDA-2F857F7F87B3}" showPageBreaks="1" hiddenRows="1" hiddenColumns="1" view="pageLayout" topLeftCell="B1">
      <selection activeCell="F10" sqref="F10:J10"/>
      <pageMargins left="0.74803149606299213" right="0.74803149606299213" top="0.98425196850393704" bottom="0.98425196850393704" header="0.51181102362204722" footer="0.51181102362204722"/>
      <pageSetup paperSize="8" orientation="landscape" r:id="rId1"/>
      <headerFooter alignWithMargins="0">
        <oddHeader>&amp;CGeneric Risk Assessment SR2008No16GRAv5.0</oddHeader>
        <oddFooter>Page &amp;P</oddFooter>
      </headerFooter>
    </customSheetView>
    <customSheetView guid="{DCDAC810-A1F1-4988-B273-C65C938FCB2A}" scale="75" hiddenRows="1" hiddenColumns="1" showRuler="0" topLeftCell="B6">
      <selection activeCell="K63" sqref="K63"/>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37392DA3-707E-4B98-9DC9-C15586490F9F}" scale="75" hiddenRows="1" hiddenColumns="1" showRuler="0" topLeftCell="B1">
      <selection activeCell="B24" sqref="B24"/>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196C5D79-6EEE-454A-97C0-7927035B3930}" scale="75" hiddenRows="1" hiddenColumns="1" showRuler="0" topLeftCell="B43">
      <selection activeCell="J46" sqref="J46"/>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F0E6D719-2000-4DE2-921C-E91C7336B325}" scale="75" hiddenRows="1" hiddenColumns="1" showRuler="0" topLeftCell="B1">
      <selection activeCell="J23" sqref="J23"/>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BD45CC49-2C4E-486D-86CC-4E21517DEA6E}" scale="75" hiddenRows="1" hiddenColumns="1" showRuler="0" topLeftCell="B1">
      <selection activeCell="O1" sqref="O1"/>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5C4DD4AC-D97E-4CAD-89F4-4AF686BF6861}" scale="84" hiddenRows="1" hiddenColumns="1" topLeftCell="B1">
      <selection activeCell="D23" sqref="D23"/>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oddHeader>
        <oddFooter>Page &amp;P</oddFooter>
      </headerFooter>
    </customSheetView>
    <customSheetView guid="{8697CE7F-A5E4-4FF5-9B23-BDD8A0ECB7A7}" showPageBreaks="1" hiddenRows="1" hiddenColumns="1" view="pageLayout" topLeftCell="B1">
      <selection activeCell="J54" sqref="J54"/>
      <pageMargins left="0.74803149606299213" right="0.74803149606299213" top="0.98425196850393704" bottom="0.98425196850393704" header="0.51181102362204722" footer="0.51181102362204722"/>
      <pageSetup paperSize="8" orientation="landscape"/>
      <headerFooter alignWithMargins="0">
        <oddHeader>&amp;CGeneric Risk Assessment SR2008No16GRAv5.0</oddHeader>
        <oddFooter>Page &amp;P</oddFooter>
      </headerFooter>
    </customSheetView>
    <customSheetView guid="{15D1EC4B-F0A6-400F-BA4A-A5DB31B091D6}" showPageBreaks="1" hiddenRows="1" hiddenColumns="1" view="pageLayout" topLeftCell="B1">
      <selection activeCell="F10" sqref="F10:J10"/>
      <pageMargins left="0.74803149606299213" right="0.74803149606299213" top="0.98425196850393704" bottom="0.98425196850393704" header="0.51181102362204722" footer="0.51181102362204722"/>
      <pageSetup paperSize="8" orientation="landscape" r:id="rId2"/>
      <headerFooter alignWithMargins="0">
        <oddHeader>&amp;CGeneric Risk Assessment SR2008No16GRAv5.0</oddHeader>
        <oddFooter>Page &amp;P</oddFooter>
      </headerFooter>
    </customSheetView>
  </customSheetViews>
  <mergeCells count="5">
    <mergeCell ref="F12:J12"/>
    <mergeCell ref="F4:J4"/>
    <mergeCell ref="F6:J6"/>
    <mergeCell ref="F8:J8"/>
    <mergeCell ref="F10:J10"/>
  </mergeCells>
  <phoneticPr fontId="0" type="noConversion"/>
  <dataValidations count="2">
    <dataValidation type="list" allowBlank="1" showInputMessage="1" showErrorMessage="1" sqref="F52:G61 F41:G50" xr:uid="{00000000-0002-0000-0000-000000000000}">
      <formula1>$F$76:$F$80</formula1>
    </dataValidation>
    <dataValidation type="list" allowBlank="1" showInputMessage="1" showErrorMessage="1" sqref="F51:G51" xr:uid="{00000000-0002-0000-0000-000001000000}">
      <formula1>$F$75:$F$80</formula1>
    </dataValidation>
  </dataValidations>
  <pageMargins left="0.74803149606299213" right="0.74803149606299213" top="0.98425196850393704" bottom="0.98425196850393704" header="0.51181102362204722" footer="0.51181102362204722"/>
  <pageSetup paperSize="8" orientation="landscape" r:id="rId3"/>
  <headerFooter alignWithMargins="0">
    <oddHeader>&amp;CGeneric Risk Assessment SR2008No16GRAv5.0</oddHeader>
    <oddFooter>Page &amp;P</oddFooter>
  </headerFooter>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REGU-632-454</_dlc_DocId>
    <_dlc_DocIdUrl xmlns="9be56660-2c31-41ef-bc00-23e72f632f2a">
      <Url>https://cyfoethnaturiolcymru.sharepoint.com/teams/Regulatory/wasters/wain/_layouts/15/DocIdRedir.aspx?ID=REGU-632-454</Url>
      <Description>REGU-632-454</Description>
    </_dlc_DocIdUrl>
  </documentManagement>
</p:properties>
</file>

<file path=customXml/itemProps1.xml><?xml version="1.0" encoding="utf-8"?>
<ds:datastoreItem xmlns:ds="http://schemas.openxmlformats.org/officeDocument/2006/customXml" ds:itemID="{D4C6BEAB-522C-46D8-89F8-7FD2BA414D47}">
  <ds:schemaRefs>
    <ds:schemaRef ds:uri="http://schemas.microsoft.com/sharepoint/v3/contenttype/forms"/>
  </ds:schemaRefs>
</ds:datastoreItem>
</file>

<file path=customXml/itemProps2.xml><?xml version="1.0" encoding="utf-8"?>
<ds:datastoreItem xmlns:ds="http://schemas.openxmlformats.org/officeDocument/2006/customXml" ds:itemID="{8D4550A4-8E37-4CD0-9FA6-EF6290FEA9E6}">
  <ds:schemaRefs>
    <ds:schemaRef ds:uri="http://schemas.microsoft.com/sharepoint/events"/>
  </ds:schemaRefs>
</ds:datastoreItem>
</file>

<file path=customXml/itemProps3.xml><?xml version="1.0" encoding="utf-8"?>
<ds:datastoreItem xmlns:ds="http://schemas.openxmlformats.org/officeDocument/2006/customXml" ds:itemID="{26CF3C2C-E335-452D-8C32-8B9C71A990B8}">
  <ds:schemaRefs>
    <ds:schemaRef ds:uri="Microsoft.SharePoint.Taxonomy.ContentTypeSync"/>
  </ds:schemaRefs>
</ds:datastoreItem>
</file>

<file path=customXml/itemProps4.xml><?xml version="1.0" encoding="utf-8"?>
<ds:datastoreItem xmlns:ds="http://schemas.openxmlformats.org/officeDocument/2006/customXml" ds:itemID="{4A8E89B2-BF5F-4BE2-BDE6-BA6EC0463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0152B54-5D9F-4A36-8FC0-3712522364E0}">
  <ds:schemaRefs>
    <ds:schemaRef ds:uri="http://schemas.microsoft.com/office/2006/metadata/properties"/>
    <ds:schemaRef ds:uri="http://schemas.microsoft.com/office/infopath/2007/PartnerControls"/>
    <ds:schemaRef ds:uri="9be56660-2c31-41ef-bc00-23e72f632f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2012-03-30T11:53:44Z</cp:lastPrinted>
  <dcterms:created xsi:type="dcterms:W3CDTF">2005-05-04T08:30:35Z</dcterms:created>
  <dcterms:modified xsi:type="dcterms:W3CDTF">2023-05-15T07:47:27Z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f2425586-a692-4ced-b2fa-7bca99bc314c</vt:lpwstr>
  </property>
</Properties>
</file>