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56DB1A00-9604-4B5C-B189-AF61402D4D25}"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 l="1"/>
  <c r="J86" i="1" s="1"/>
  <c r="K86" i="1" s="1"/>
  <c r="I86" i="1"/>
  <c r="H85" i="1"/>
  <c r="I85" i="1"/>
  <c r="J85" i="1"/>
  <c r="K85" i="1"/>
  <c r="H84" i="1"/>
  <c r="J84" i="1" s="1"/>
  <c r="K84" i="1" s="1"/>
  <c r="I84" i="1"/>
  <c r="H83" i="1"/>
  <c r="I83" i="1"/>
  <c r="J83" i="1" s="1"/>
  <c r="K83" i="1" s="1"/>
  <c r="H82" i="1"/>
  <c r="J82" i="1" s="1"/>
  <c r="K82" i="1" s="1"/>
  <c r="I82" i="1"/>
  <c r="H81" i="1"/>
  <c r="I81" i="1"/>
  <c r="J81" i="1"/>
  <c r="K81" i="1"/>
  <c r="H80" i="1"/>
  <c r="J80" i="1" s="1"/>
  <c r="K80" i="1" s="1"/>
  <c r="I80" i="1"/>
  <c r="H79" i="1"/>
  <c r="I79" i="1"/>
  <c r="J79" i="1" s="1"/>
  <c r="K79" i="1" s="1"/>
  <c r="H78" i="1"/>
  <c r="J78" i="1"/>
  <c r="K78" i="1" s="1"/>
  <c r="I78" i="1"/>
  <c r="H77" i="1"/>
  <c r="I77" i="1"/>
  <c r="J77" i="1"/>
  <c r="K77" i="1" s="1"/>
  <c r="H76" i="1"/>
  <c r="J76" i="1" s="1"/>
  <c r="K76" i="1" s="1"/>
  <c r="I76" i="1"/>
  <c r="H75" i="1"/>
  <c r="I75" i="1"/>
  <c r="J75" i="1" s="1"/>
  <c r="K75" i="1" s="1"/>
  <c r="H74" i="1"/>
  <c r="J74" i="1" s="1"/>
  <c r="K74" i="1" s="1"/>
  <c r="I74" i="1"/>
  <c r="H73" i="1"/>
  <c r="I73" i="1"/>
  <c r="J73" i="1"/>
  <c r="K73" i="1" s="1"/>
  <c r="H72" i="1"/>
  <c r="J72" i="1" s="1"/>
  <c r="K72" i="1" s="1"/>
  <c r="I72" i="1"/>
  <c r="H71" i="1"/>
  <c r="I71" i="1"/>
  <c r="J71" i="1" s="1"/>
  <c r="K71" i="1" s="1"/>
  <c r="I70" i="1"/>
  <c r="H70" i="1"/>
  <c r="J70" i="1" s="1"/>
  <c r="K70" i="1" s="1"/>
  <c r="I69" i="1"/>
  <c r="H69" i="1"/>
  <c r="J69" i="1"/>
  <c r="K69" i="1"/>
  <c r="H68" i="1"/>
  <c r="J68" i="1" s="1"/>
  <c r="K68" i="1" s="1"/>
  <c r="I68" i="1"/>
  <c r="H67" i="1"/>
  <c r="I67" i="1"/>
  <c r="J67" i="1" s="1"/>
  <c r="K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3"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33"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3"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3"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33"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33"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33"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3"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sharedStrings.xml><?xml version="1.0" encoding="utf-8"?>
<sst xmlns="http://schemas.openxmlformats.org/spreadsheetml/2006/main" count="260" uniqueCount="153">
  <si>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</si>
  <si>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</si>
  <si>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</si>
  <si>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</si>
  <si>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</si>
  <si>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</si>
  <si>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</si>
  <si>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</si>
  <si>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</si>
  <si>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</si>
  <si>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</si>
  <si>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</si>
  <si>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</si>
  <si>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</si>
  <si>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</si>
  <si>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</si>
  <si>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</si>
  <si>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</si>
  <si>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</si>
  <si>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</si>
  <si>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</si>
  <si>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</si>
  <si>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</si>
  <si>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</si>
  <si>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</si>
  <si>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</si>
  <si>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</si>
  <si>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</si>
  <si>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</si>
  <si>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</si>
  <si>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</si>
  <si>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</si>
  <si>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</si>
  <si>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</si>
  <si>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</si>
  <si>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</si>
  <si>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</si>
  <si>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</si>
  <si>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</si>
  <si>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</si>
  <si>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</si>
  <si>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</si>
  <si>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</si>
  <si>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</si>
  <si>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</si>
  <si>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</si>
  <si>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</si>
  <si>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</si>
  <si>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</si>
  <si>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</si>
  <si>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</si>
  <si>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</si>
  <si>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</si>
  <si>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</si>
  <si>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</si>
  <si>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human population and local environment</t>
  </si>
  <si>
    <t>Direct physical contact</t>
  </si>
  <si>
    <t xml:space="preserve">Abstraction from watercourse downstream of facility (for agricultural or potable use). </t>
  </si>
  <si>
    <t>Acute effects, closure of abstraction intakes.</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</si>
  <si>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</si>
  <si>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</si>
  <si>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</si>
  <si>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</si>
  <si>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</si>
  <si>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</si>
  <si>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</si>
  <si>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</si>
  <si>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</si>
  <si>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</si>
  <si>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</si>
  <si>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</si>
  <si>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</si>
  <si>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</si>
  <si>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</si>
  <si>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</si>
  <si>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</si>
  <si>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</si>
  <si>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</si>
  <si>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</si>
  <si>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</si>
  <si>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</si>
  <si>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</si>
  <si>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</si>
  <si>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</si>
  <si>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</si>
  <si>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</si>
  <si>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</si>
  <si>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</si>
  <si>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</si>
  <si>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</si>
  <si>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</si>
  <si>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</si>
  <si>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</si>
  <si>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</si>
  <si>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</si>
  <si>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</si>
  <si>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</si>
  <si>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</si>
  <si>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</si>
  <si>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</si>
  <si>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</si>
  <si>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</si>
  <si>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</si>
  <si>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</si>
  <si>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</si>
  <si>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</si>
  <si>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Local residents often sensitive to dust.</t>
  </si>
  <si>
    <t>SR - emissions shall be free from odour….  SR (if required) - odour management plan.</t>
  </si>
  <si>
    <t>Permitted wastes unlikely to attract scavenging animals and birds but may become nesting / breeding sites.</t>
  </si>
  <si>
    <t xml:space="preserve">Permitted wastes unlikely to attract pests. </t>
  </si>
  <si>
    <t>SR - activities shall be managed and operated in accordance with a management system (will include site security measures to prevent unauthorised access).</t>
  </si>
  <si>
    <t>There is a potential for contaminated rainwater run-off or leakage from permitted waste types.</t>
  </si>
  <si>
    <t>Permitted waste types - Ferrous metals or alloys and non-ferrous metals</t>
  </si>
  <si>
    <t xml:space="preserve">all storage …. on an impermeable surface with sealed drainage system, except for uncontaminated …..metals….  </t>
  </si>
  <si>
    <t xml:space="preserve">The permitted activities shall not be carried out within 500m of a European Site (candidate or Special Area of Conservation,  </t>
  </si>
  <si>
    <t>Waste Operation: Storage of Furnace Ready Scrap Metal for Recovery</t>
  </si>
  <si>
    <t>Permitted activities - The Storage of Furnace Ready Scrap Metal (R13)</t>
  </si>
  <si>
    <t xml:space="preserve">All metal waste shall be stored on an impermeable surface with sealed drainage system, except for </t>
  </si>
  <si>
    <t xml:space="preserve">an impermeable surface with sealed drainage system. </t>
  </si>
  <si>
    <t xml:space="preserve">uncontaminated metal wastes which shall be stored on hardstanding or </t>
  </si>
  <si>
    <t xml:space="preserve">Permitted waste types unlikely to be washed off site and if they are they will add to the volume of the local post-flood clean up workload, rather than the hazard.  </t>
  </si>
  <si>
    <t>All permitted waste types are non-hazardous and most are non flammable, so only a medium magnitude risk is estimated</t>
  </si>
  <si>
    <t>Site security measures at these facilities are normally good to prevent theft. All permitted waste types are non hazardous,  so only a medium magnitude risk is estimated.</t>
  </si>
  <si>
    <t>Risk of accidental combustion of waste is low.</t>
  </si>
  <si>
    <t>Local residents often sensitive to odour, however permitted waste types have low odour potential.</t>
  </si>
  <si>
    <t>As above.  Watercourse must have medium / high flow for abstraction to be permitted, which will dilute contaminated run-off.</t>
  </si>
  <si>
    <t>As above.  Harm is likely to be temporary and reversible.</t>
  </si>
  <si>
    <t>Greater than 500m (see below)</t>
  </si>
  <si>
    <t>Quantity of waste accepted at the facility:  &lt;1,000,000 tonnes per annum.</t>
  </si>
  <si>
    <t>Apart from liquid residues, all permitted waste types are solids so only a low magnitude risk is estimated. No point source emissions to water are permitted, but there is potential for contaminated rainwater run-off from wastes stored outside buildings especially during heavy rain.</t>
  </si>
  <si>
    <t xml:space="preserve">Respiratory irritation, illness and nuisance to local population.  Injury to staff, fire fighters or arsonists/vandals. Pollution of water or land. </t>
  </si>
  <si>
    <t>Respiratory irritation, illness and nuisance to local population.  Injury to staff or fire fighters. Pollution of water or land.</t>
  </si>
  <si>
    <t>Chronic effects: deterioration of water quality</t>
  </si>
  <si>
    <t xml:space="preserve">Permitted waste types do not include …. dusts, powders or loose fibres so only a medium magnitude risk is estimated.  The permitted level of throughput and potential size of the facility means there is potential for exposure if anyone is living or working close to the site (apart from the operator and employees). </t>
  </si>
  <si>
    <t>SR - emissions shall be free from noise and vibration......  SR  - the operator shall maintain and implement a noise and vibration management plan.</t>
  </si>
  <si>
    <t>Local residents often sensitive to noise and vibration. Large scale operations, particularly those associated with ship loading, have an increased potential for producing noise and vibration.</t>
  </si>
  <si>
    <t xml:space="preserve">SR (emissions of substances not controlled by emission limits) - emissions of substances .... shall not cause pollution…., with appropriate measures: </t>
  </si>
  <si>
    <t>on hardstanding or on impermeable surface with sealed drainage;</t>
  </si>
  <si>
    <t>SR - emissions of substances not controlled by emission limits.... SR - the operator shall maintain and implement an emissions management plan.</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</si>
  <si>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</si>
  <si>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</si>
  <si>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 xml:space="preserve">SR - emissions of substances not controlled by emission limits (including those from scavenging animals, scavenging birds and other pests) shall not cause pollution..... </t>
  </si>
  <si>
    <t xml:space="preserve">SR - management system (will include flood risk management).  </t>
  </si>
  <si>
    <t>As above. SR -  management system (will include fire and spillages).</t>
  </si>
  <si>
    <t>As above (excluding comments on access to waste). Permitted activities do not include the burning of waste.</t>
  </si>
  <si>
    <t>SR - All liquids shall be provided with secondary containment.... (applies to wastes and non- wastes such as fuels). Run-off restricted by SR (emissions of substances not controlled by emission limits).</t>
  </si>
  <si>
    <t>SR - emissions of substances not controlled by emission limits....SR - the operator shall maintain and implement an emissions management plan.</t>
  </si>
  <si>
    <t>SR - emissions of substances not controlled by emission limits....SR - the operator shall maintain and implement an emissions management plan. SR - the operator shall maintain and implement a noise and vibration management plan. At 500 metres or above, the potential hazards from the permitted activities pose a low risk to the broad sensitivity of species and habitats groups. The standard permit only applies at this distance or more. It is also a requirement of an SR.</t>
  </si>
  <si>
    <t>Generic risk assessment for standard rules set number SR2009No7 v3.0</t>
  </si>
  <si>
    <t>Parameter 7</t>
  </si>
  <si>
    <t>The permitted activities shall not be carried out within 50m of any well spring or borehole used for the supply of water for human consumption.. This must include private water supplies</t>
  </si>
  <si>
    <t>As above also the activities shall not be carried out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</si>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</sst>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sz val="8"/>
      <color indexed="81"/>
      <name val="Tahoma"/>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7">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12" xfId="0" applyNumberForma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11" fillId="0" borderId="0" xfId="0" applyFont="1" applyFill="1"/>
    <xf numFmtId="0" fontId="11" fillId="0" borderId="0" xfId="0" applyFont="1"/>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1" fillId="0" borderId="0" xfId="0" applyFont="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4"/>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24.7265625" customWidth="1"/>
    <col min="10" max="10" width="20.26953125" customWidth="1"/>
    <col min="11" max="11" width="16.7265625" customWidth="1"/>
  </cols>
  <sheetData>
    <row r="2" spans="1:13" ht="18" x14ac:dyDescent="0.4">
      <c r="B2" s="21" t="s">
        <v>148</v>
      </c>
      <c r="C2" s="21"/>
      <c r="D2" s="21"/>
      <c r="E2" s="20"/>
    </row>
    <row r="3" spans="1:13" ht="12.75" customHeight="1" x14ac:dyDescent="0.35">
      <c r="B3" s="43"/>
      <c r="C3" s="43"/>
      <c r="D3" s="43"/>
      <c r="E3" s="45"/>
      <c r="F3" s="39"/>
      <c r="G3" s="39"/>
      <c r="H3" s="39"/>
      <c r="I3" s="39"/>
      <c r="J3" s="39"/>
      <c r="K3" s="39"/>
    </row>
    <row r="4" spans="1:13" ht="15.5" x14ac:dyDescent="0.35">
      <c r="B4" s="44" t="s">
        <v>52</v>
      </c>
      <c r="C4" s="44"/>
      <c r="D4" s="44"/>
      <c r="E4" s="46"/>
      <c r="F4" s="82" t="s">
        <v>115</v>
      </c>
      <c r="G4" s="82"/>
      <c r="H4" s="82"/>
      <c r="I4" s="82"/>
      <c r="J4" s="82"/>
      <c r="K4" s="40"/>
    </row>
    <row r="5" spans="1:13" ht="9.75" customHeight="1" x14ac:dyDescent="0.35">
      <c r="B5" s="44"/>
      <c r="C5" s="44"/>
      <c r="D5" s="44"/>
      <c r="E5" s="46"/>
      <c r="F5" s="42"/>
      <c r="G5" s="42"/>
      <c r="H5" s="39"/>
      <c r="I5" s="39"/>
      <c r="J5" s="39"/>
      <c r="K5" s="39"/>
    </row>
    <row r="6" spans="1:13" ht="15.5" x14ac:dyDescent="0.35">
      <c r="B6" s="44" t="s">
        <v>0</v>
      </c>
      <c r="C6" s="46"/>
      <c r="D6" s="46"/>
      <c r="E6" s="46"/>
      <c r="F6" s="82" t="s">
        <v>35</v>
      </c>
      <c r="G6" s="82"/>
      <c r="H6" s="82"/>
      <c r="I6" s="82"/>
      <c r="J6" s="82"/>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3" t="s">
        <v>127</v>
      </c>
      <c r="G8" s="84"/>
      <c r="H8" s="84"/>
      <c r="I8" s="84"/>
      <c r="J8" s="84"/>
      <c r="K8" s="40"/>
    </row>
    <row r="9" spans="1:13" ht="10.5" customHeight="1" x14ac:dyDescent="0.25">
      <c r="B9" s="42"/>
      <c r="C9" s="42"/>
      <c r="D9" s="42"/>
      <c r="E9" s="42"/>
      <c r="F9" s="42"/>
      <c r="G9" s="42"/>
      <c r="H9" s="39"/>
      <c r="I9" s="39"/>
      <c r="J9" s="39"/>
      <c r="K9" s="39"/>
    </row>
    <row r="10" spans="1:13" ht="15.5" x14ac:dyDescent="0.35">
      <c r="B10" s="48" t="s">
        <v>1</v>
      </c>
      <c r="C10" s="42"/>
      <c r="D10" s="42"/>
      <c r="E10" s="42"/>
      <c r="F10" s="85" t="s">
        <v>152</v>
      </c>
      <c r="G10" s="85"/>
      <c r="H10" s="85"/>
      <c r="I10" s="85"/>
      <c r="J10" s="85"/>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0">
        <v>41085</v>
      </c>
      <c r="G12" s="81"/>
      <c r="H12" s="81"/>
      <c r="I12" s="81"/>
      <c r="J12" s="81"/>
      <c r="K12" s="40"/>
    </row>
    <row r="13" spans="1:13" ht="15.5" x14ac:dyDescent="0.35">
      <c r="B13" s="44"/>
      <c r="C13" s="42"/>
      <c r="D13" s="42"/>
      <c r="E13" s="42"/>
      <c r="F13" s="42"/>
      <c r="G13" s="42"/>
      <c r="H13" s="44"/>
      <c r="I13" s="42"/>
      <c r="J13" s="42"/>
      <c r="K13" s="42"/>
    </row>
    <row r="14" spans="1:13" ht="15.5" x14ac:dyDescent="0.35">
      <c r="A14" s="13"/>
      <c r="B14" s="51"/>
      <c r="C14" s="52" t="s">
        <v>60</v>
      </c>
      <c r="D14" s="52"/>
      <c r="E14" s="52"/>
      <c r="F14" s="52"/>
      <c r="G14" s="52"/>
      <c r="H14" s="51"/>
      <c r="I14" s="52"/>
      <c r="J14" s="52"/>
      <c r="K14" s="52"/>
      <c r="L14" s="13"/>
      <c r="M14" s="13"/>
    </row>
    <row r="15" spans="1:13" ht="15.5" x14ac:dyDescent="0.35">
      <c r="A15" s="13"/>
      <c r="B15" s="51"/>
      <c r="C15" t="s">
        <v>31</v>
      </c>
      <c r="D15" s="52" t="s">
        <v>116</v>
      </c>
      <c r="E15" s="52"/>
      <c r="F15" s="52"/>
      <c r="G15" s="52"/>
      <c r="H15" s="51"/>
      <c r="I15" s="52"/>
      <c r="J15" s="52"/>
      <c r="K15" s="52"/>
      <c r="L15" s="13"/>
      <c r="M15" s="13"/>
    </row>
    <row r="16" spans="1:13" x14ac:dyDescent="0.25">
      <c r="A16" s="13"/>
      <c r="C16" t="s">
        <v>32</v>
      </c>
      <c r="D16" t="s">
        <v>112</v>
      </c>
      <c r="K16" s="52"/>
      <c r="L16" s="13"/>
      <c r="M16" s="13"/>
    </row>
    <row r="17" spans="1:13" x14ac:dyDescent="0.25">
      <c r="A17" s="13"/>
      <c r="C17" t="s">
        <v>33</v>
      </c>
      <c r="D17" t="s">
        <v>128</v>
      </c>
      <c r="K17" s="52"/>
      <c r="L17" s="13"/>
      <c r="M17" s="13"/>
    </row>
    <row r="18" spans="1:13" x14ac:dyDescent="0.25">
      <c r="A18" s="13"/>
      <c r="C18" t="s">
        <v>38</v>
      </c>
      <c r="D18" t="s">
        <v>117</v>
      </c>
      <c r="K18" s="52"/>
      <c r="L18" s="13"/>
      <c r="M18" s="13"/>
    </row>
    <row r="19" spans="1:13" x14ac:dyDescent="0.25">
      <c r="A19" s="13"/>
      <c r="D19" t="s">
        <v>119</v>
      </c>
      <c r="K19" s="52"/>
      <c r="L19" s="13"/>
      <c r="M19" s="13"/>
    </row>
    <row r="20" spans="1:13" x14ac:dyDescent="0.25">
      <c r="A20" s="13"/>
      <c r="D20" t="s">
        <v>118</v>
      </c>
      <c r="K20" s="52"/>
      <c r="L20" s="13"/>
      <c r="M20" s="13"/>
    </row>
    <row r="21" spans="1:13" x14ac:dyDescent="0.25">
      <c r="A21" s="13"/>
      <c r="C21" t="s">
        <v>96</v>
      </c>
      <c r="D21" t="s">
        <v>97</v>
      </c>
      <c r="K21" s="52"/>
      <c r="L21" s="13"/>
      <c r="M21" s="13"/>
    </row>
    <row r="22" spans="1:13" x14ac:dyDescent="0.25">
      <c r="A22" s="13"/>
      <c r="D22" t="s">
        <v>59</v>
      </c>
      <c r="K22" s="52"/>
      <c r="L22" s="13"/>
      <c r="M22" s="13"/>
    </row>
    <row r="23" spans="1:13" x14ac:dyDescent="0.25">
      <c r="A23" s="13"/>
      <c r="C23" t="s">
        <v>39</v>
      </c>
      <c r="D23" t="s">
        <v>114</v>
      </c>
      <c r="K23" s="52"/>
      <c r="L23" s="13"/>
      <c r="M23" s="13"/>
    </row>
    <row r="24" spans="1:13" x14ac:dyDescent="0.25">
      <c r="A24" s="13"/>
      <c r="D24" t="s">
        <v>81</v>
      </c>
      <c r="K24" s="52"/>
      <c r="L24" s="13"/>
      <c r="M24" s="13"/>
    </row>
    <row r="25" spans="1:13" s="79" customFormat="1" ht="25.5" customHeight="1" x14ac:dyDescent="0.25">
      <c r="A25" s="78"/>
      <c r="C25" s="79" t="s">
        <v>149</v>
      </c>
      <c r="D25" s="86" t="s">
        <v>150</v>
      </c>
      <c r="E25" s="86"/>
      <c r="F25" s="86"/>
      <c r="G25" s="86"/>
      <c r="H25" s="86"/>
      <c r="I25" s="86"/>
      <c r="J25" s="86"/>
      <c r="K25" s="86"/>
      <c r="L25" s="78"/>
      <c r="M25" s="78"/>
    </row>
    <row r="26" spans="1:13" x14ac:dyDescent="0.25">
      <c r="A26" s="13"/>
      <c r="C26" t="s">
        <v>40</v>
      </c>
      <c r="D26" t="s">
        <v>61</v>
      </c>
      <c r="K26" s="52"/>
      <c r="L26" s="13"/>
      <c r="M26" s="13"/>
    </row>
    <row r="27" spans="1:13" x14ac:dyDescent="0.25">
      <c r="A27" s="13"/>
      <c r="D27" t="s">
        <v>136</v>
      </c>
      <c r="K27" s="52"/>
      <c r="L27" s="13"/>
      <c r="M27" s="13"/>
    </row>
    <row r="28" spans="1:13" x14ac:dyDescent="0.25">
      <c r="A28" s="13"/>
      <c r="D28" t="s">
        <v>113</v>
      </c>
      <c r="K28" s="52"/>
      <c r="L28" s="13"/>
      <c r="M28" s="13"/>
    </row>
    <row r="29" spans="1:13" x14ac:dyDescent="0.25">
      <c r="A29" s="13"/>
      <c r="D29" t="s">
        <v>137</v>
      </c>
      <c r="K29" s="52"/>
      <c r="L29" s="13"/>
      <c r="M29" s="13"/>
    </row>
    <row r="30" spans="1:13" x14ac:dyDescent="0.25">
      <c r="A30" s="13"/>
      <c r="K30" s="52"/>
      <c r="L30" s="13"/>
      <c r="M30" s="13"/>
    </row>
    <row r="31" spans="1:13" ht="13" thickBot="1" x14ac:dyDescent="0.3">
      <c r="B31" s="13"/>
      <c r="C31" s="13"/>
      <c r="D31" s="13"/>
      <c r="E31" s="13"/>
      <c r="F31" s="12"/>
      <c r="G31" s="13"/>
      <c r="H31" s="13"/>
      <c r="I31" s="13"/>
      <c r="J31" s="13"/>
      <c r="K31" s="13"/>
    </row>
    <row r="32" spans="1:13" ht="28.5" customHeight="1" thickTop="1" x14ac:dyDescent="0.25">
      <c r="A32" s="2"/>
      <c r="B32" s="18" t="s">
        <v>3</v>
      </c>
      <c r="C32" s="14"/>
      <c r="D32" s="14"/>
      <c r="E32" s="14"/>
      <c r="F32" s="15"/>
      <c r="G32" s="16" t="s">
        <v>4</v>
      </c>
      <c r="H32" s="16"/>
      <c r="I32" s="17"/>
      <c r="J32" s="18" t="s">
        <v>34</v>
      </c>
      <c r="K32" s="19"/>
    </row>
    <row r="33" spans="1:11" ht="26" x14ac:dyDescent="0.25">
      <c r="A33" s="1"/>
      <c r="B33" s="3" t="s">
        <v>5</v>
      </c>
      <c r="C33" s="4" t="s">
        <v>6</v>
      </c>
      <c r="D33" s="4" t="s">
        <v>7</v>
      </c>
      <c r="E33" s="5" t="s">
        <v>8</v>
      </c>
      <c r="F33" s="3" t="s">
        <v>9</v>
      </c>
      <c r="G33" s="4" t="s">
        <v>10</v>
      </c>
      <c r="H33" s="4" t="s">
        <v>11</v>
      </c>
      <c r="I33" s="5" t="s">
        <v>12</v>
      </c>
      <c r="J33" s="3" t="s">
        <v>13</v>
      </c>
      <c r="K33" s="57" t="s">
        <v>14</v>
      </c>
    </row>
    <row r="34" spans="1:11" ht="121.5" customHeight="1" x14ac:dyDescent="0.25">
      <c r="A34" s="1"/>
      <c r="B34" s="6" t="s">
        <v>15</v>
      </c>
      <c r="C34" s="7" t="s">
        <v>16</v>
      </c>
      <c r="D34" s="7" t="s">
        <v>17</v>
      </c>
      <c r="E34" s="8" t="s">
        <v>18</v>
      </c>
      <c r="F34" s="6" t="s">
        <v>19</v>
      </c>
      <c r="G34" s="7" t="s">
        <v>20</v>
      </c>
      <c r="H34" s="7" t="s">
        <v>21</v>
      </c>
      <c r="I34" s="8" t="s">
        <v>22</v>
      </c>
      <c r="J34" s="6" t="s">
        <v>23</v>
      </c>
      <c r="K34" s="58" t="s">
        <v>36</v>
      </c>
    </row>
    <row r="35" spans="1:11" ht="198" customHeight="1" x14ac:dyDescent="0.25">
      <c r="A35" s="35"/>
      <c r="B35" s="30" t="s">
        <v>41</v>
      </c>
      <c r="C35" s="31" t="s">
        <v>64</v>
      </c>
      <c r="D35" s="31" t="s">
        <v>84</v>
      </c>
      <c r="E35" s="32" t="s">
        <v>65</v>
      </c>
      <c r="F35" s="55" t="s">
        <v>26</v>
      </c>
      <c r="G35" s="56" t="s">
        <v>26</v>
      </c>
      <c r="H35" s="62" t="s">
        <v>26</v>
      </c>
      <c r="I35" s="36" t="s">
        <v>133</v>
      </c>
      <c r="J35" s="30" t="s">
        <v>138</v>
      </c>
      <c r="K35" s="37" t="s">
        <v>25</v>
      </c>
    </row>
    <row r="36" spans="1:11" ht="36" customHeight="1" x14ac:dyDescent="0.25">
      <c r="A36" s="35"/>
      <c r="B36" s="30" t="s">
        <v>41</v>
      </c>
      <c r="C36" s="31" t="s">
        <v>82</v>
      </c>
      <c r="D36" s="31" t="s">
        <v>42</v>
      </c>
      <c r="E36" s="32" t="s">
        <v>63</v>
      </c>
      <c r="F36" s="55" t="s">
        <v>26</v>
      </c>
      <c r="G36" s="56" t="s">
        <v>25</v>
      </c>
      <c r="H36" s="62" t="s">
        <v>25</v>
      </c>
      <c r="I36" s="36" t="s">
        <v>106</v>
      </c>
      <c r="J36" s="30" t="s">
        <v>62</v>
      </c>
      <c r="K36" s="37" t="s">
        <v>24</v>
      </c>
    </row>
    <row r="37" spans="1:11" ht="134.25" customHeight="1" x14ac:dyDescent="0.25">
      <c r="A37" s="35"/>
      <c r="B37" s="30" t="s">
        <v>66</v>
      </c>
      <c r="C37" s="31" t="s">
        <v>98</v>
      </c>
      <c r="D37" s="31" t="s">
        <v>53</v>
      </c>
      <c r="E37" s="32" t="s">
        <v>63</v>
      </c>
      <c r="F37" s="55" t="s">
        <v>26</v>
      </c>
      <c r="G37" s="56" t="s">
        <v>26</v>
      </c>
      <c r="H37" s="62" t="s">
        <v>26</v>
      </c>
      <c r="I37" s="36" t="s">
        <v>54</v>
      </c>
      <c r="J37" s="30" t="s">
        <v>139</v>
      </c>
      <c r="K37" s="37" t="s">
        <v>24</v>
      </c>
    </row>
    <row r="38" spans="1:11" ht="92.25" customHeight="1" x14ac:dyDescent="0.25">
      <c r="A38" s="35"/>
      <c r="B38" s="30" t="s">
        <v>41</v>
      </c>
      <c r="C38" s="31" t="s">
        <v>67</v>
      </c>
      <c r="D38" s="31" t="s">
        <v>85</v>
      </c>
      <c r="E38" s="32" t="s">
        <v>68</v>
      </c>
      <c r="F38" s="55" t="s">
        <v>26</v>
      </c>
      <c r="G38" s="56" t="s">
        <v>26</v>
      </c>
      <c r="H38" s="62" t="s">
        <v>26</v>
      </c>
      <c r="I38" s="36" t="s">
        <v>104</v>
      </c>
      <c r="J38" s="30" t="s">
        <v>140</v>
      </c>
      <c r="K38" s="37" t="s">
        <v>25</v>
      </c>
    </row>
    <row r="39" spans="1:11" ht="86.25" customHeight="1" x14ac:dyDescent="0.25">
      <c r="A39" s="35"/>
      <c r="B39" s="30" t="s">
        <v>41</v>
      </c>
      <c r="C39" s="31" t="s">
        <v>44</v>
      </c>
      <c r="D39" s="31" t="s">
        <v>43</v>
      </c>
      <c r="E39" s="32" t="s">
        <v>65</v>
      </c>
      <c r="F39" s="55" t="s">
        <v>25</v>
      </c>
      <c r="G39" s="56" t="s">
        <v>25</v>
      </c>
      <c r="H39" s="62" t="s">
        <v>25</v>
      </c>
      <c r="I39" s="36" t="s">
        <v>124</v>
      </c>
      <c r="J39" s="30" t="s">
        <v>107</v>
      </c>
      <c r="K39" s="37" t="s">
        <v>25</v>
      </c>
    </row>
    <row r="40" spans="1:11" ht="113.25" customHeight="1" x14ac:dyDescent="0.25">
      <c r="A40" s="35"/>
      <c r="B40" s="30" t="s">
        <v>41</v>
      </c>
      <c r="C40" s="31" t="s">
        <v>93</v>
      </c>
      <c r="D40" s="31" t="s">
        <v>76</v>
      </c>
      <c r="E40" s="32" t="s">
        <v>77</v>
      </c>
      <c r="F40" s="55" t="s">
        <v>26</v>
      </c>
      <c r="G40" s="56" t="s">
        <v>26</v>
      </c>
      <c r="H40" s="62" t="s">
        <v>26</v>
      </c>
      <c r="I40" s="36" t="s">
        <v>135</v>
      </c>
      <c r="J40" s="30" t="s">
        <v>134</v>
      </c>
      <c r="K40" s="37" t="s">
        <v>25</v>
      </c>
    </row>
    <row r="41" spans="1:11" ht="126" customHeight="1" x14ac:dyDescent="0.25">
      <c r="A41" s="35"/>
      <c r="B41" s="30" t="s">
        <v>41</v>
      </c>
      <c r="C41" s="31" t="s">
        <v>69</v>
      </c>
      <c r="D41" s="31" t="s">
        <v>99</v>
      </c>
      <c r="E41" s="32" t="s">
        <v>46</v>
      </c>
      <c r="F41" s="55" t="s">
        <v>25</v>
      </c>
      <c r="G41" s="56" t="s">
        <v>26</v>
      </c>
      <c r="H41" s="62" t="s">
        <v>25</v>
      </c>
      <c r="I41" s="36" t="s">
        <v>108</v>
      </c>
      <c r="J41" s="30" t="s">
        <v>141</v>
      </c>
      <c r="K41" s="37" t="s">
        <v>24</v>
      </c>
    </row>
    <row r="42" spans="1:11" ht="60.75" customHeight="1" x14ac:dyDescent="0.25">
      <c r="A42" s="35"/>
      <c r="B42" s="30" t="s">
        <v>41</v>
      </c>
      <c r="C42" s="31" t="s">
        <v>47</v>
      </c>
      <c r="D42" s="31" t="s">
        <v>45</v>
      </c>
      <c r="E42" s="32" t="s">
        <v>46</v>
      </c>
      <c r="F42" s="63" t="s">
        <v>25</v>
      </c>
      <c r="G42" s="56" t="s">
        <v>26</v>
      </c>
      <c r="H42" s="62" t="s">
        <v>25</v>
      </c>
      <c r="I42" s="36" t="s">
        <v>109</v>
      </c>
      <c r="J42" s="30" t="s">
        <v>82</v>
      </c>
      <c r="K42" s="37" t="s">
        <v>24</v>
      </c>
    </row>
    <row r="43" spans="1:11" ht="112.5" customHeight="1" x14ac:dyDescent="0.25">
      <c r="A43" s="35"/>
      <c r="B43" s="30" t="s">
        <v>55</v>
      </c>
      <c r="C43" s="31" t="s">
        <v>70</v>
      </c>
      <c r="D43" s="31" t="s">
        <v>71</v>
      </c>
      <c r="E43" s="32" t="s">
        <v>48</v>
      </c>
      <c r="F43" s="55" t="s">
        <v>25</v>
      </c>
      <c r="G43" s="56" t="s">
        <v>26</v>
      </c>
      <c r="H43" s="62" t="s">
        <v>25</v>
      </c>
      <c r="I43" s="36" t="s">
        <v>120</v>
      </c>
      <c r="J43" s="30" t="s">
        <v>142</v>
      </c>
      <c r="K43" s="37" t="s">
        <v>24</v>
      </c>
    </row>
    <row r="44" spans="1:11" ht="122.25" customHeight="1" x14ac:dyDescent="0.25">
      <c r="A44" s="35"/>
      <c r="B44" s="30" t="s">
        <v>78</v>
      </c>
      <c r="C44" s="31" t="s">
        <v>72</v>
      </c>
      <c r="D44" s="31" t="s">
        <v>73</v>
      </c>
      <c r="E44" s="32" t="s">
        <v>56</v>
      </c>
      <c r="F44" s="55" t="s">
        <v>26</v>
      </c>
      <c r="G44" s="56" t="s">
        <v>26</v>
      </c>
      <c r="H44" s="62" t="s">
        <v>26</v>
      </c>
      <c r="I44" s="36" t="s">
        <v>122</v>
      </c>
      <c r="J44" s="30" t="s">
        <v>110</v>
      </c>
      <c r="K44" s="37" t="s">
        <v>25</v>
      </c>
    </row>
    <row r="45" spans="1:11" ht="110.25" customHeight="1" x14ac:dyDescent="0.25">
      <c r="A45" s="35"/>
      <c r="B45" s="30" t="s">
        <v>79</v>
      </c>
      <c r="C45" s="31" t="s">
        <v>94</v>
      </c>
      <c r="D45" s="31" t="s">
        <v>130</v>
      </c>
      <c r="E45" s="32" t="s">
        <v>95</v>
      </c>
      <c r="F45" s="55" t="s">
        <v>26</v>
      </c>
      <c r="G45" s="56" t="s">
        <v>26</v>
      </c>
      <c r="H45" s="62" t="s">
        <v>26</v>
      </c>
      <c r="I45" s="36" t="s">
        <v>121</v>
      </c>
      <c r="J45" s="30" t="s">
        <v>143</v>
      </c>
      <c r="K45" s="37" t="s">
        <v>25</v>
      </c>
    </row>
    <row r="46" spans="1:11" ht="98.25" customHeight="1" x14ac:dyDescent="0.25">
      <c r="A46" s="35"/>
      <c r="B46" s="30" t="s">
        <v>55</v>
      </c>
      <c r="C46" s="31" t="s">
        <v>100</v>
      </c>
      <c r="D46" s="31" t="s">
        <v>131</v>
      </c>
      <c r="E46" s="32" t="s">
        <v>101</v>
      </c>
      <c r="F46" s="55" t="s">
        <v>25</v>
      </c>
      <c r="G46" s="56" t="s">
        <v>26</v>
      </c>
      <c r="H46" s="62" t="s">
        <v>25</v>
      </c>
      <c r="I46" s="36" t="s">
        <v>123</v>
      </c>
      <c r="J46" s="30" t="s">
        <v>144</v>
      </c>
      <c r="K46" s="37" t="s">
        <v>25</v>
      </c>
    </row>
    <row r="47" spans="1:11" ht="144" customHeight="1" x14ac:dyDescent="0.25">
      <c r="A47" s="35"/>
      <c r="B47" s="30" t="s">
        <v>103</v>
      </c>
      <c r="C47" s="31" t="s">
        <v>105</v>
      </c>
      <c r="D47" s="31" t="s">
        <v>74</v>
      </c>
      <c r="E47" s="32" t="s">
        <v>49</v>
      </c>
      <c r="F47" s="55" t="s">
        <v>25</v>
      </c>
      <c r="G47" s="56" t="s">
        <v>25</v>
      </c>
      <c r="H47" s="62" t="s">
        <v>25</v>
      </c>
      <c r="I47" s="36" t="s">
        <v>129</v>
      </c>
      <c r="J47" s="64" t="s">
        <v>145</v>
      </c>
      <c r="K47" s="37" t="s">
        <v>24</v>
      </c>
    </row>
    <row r="48" spans="1:11" ht="54" customHeight="1" x14ac:dyDescent="0.25">
      <c r="A48" s="35"/>
      <c r="B48" s="30" t="s">
        <v>103</v>
      </c>
      <c r="C48" s="31" t="s">
        <v>62</v>
      </c>
      <c r="D48" s="31" t="s">
        <v>132</v>
      </c>
      <c r="E48" s="32" t="s">
        <v>92</v>
      </c>
      <c r="F48" s="55" t="s">
        <v>26</v>
      </c>
      <c r="G48" s="56" t="s">
        <v>25</v>
      </c>
      <c r="H48" s="62" t="s">
        <v>25</v>
      </c>
      <c r="I48" s="36" t="s">
        <v>126</v>
      </c>
      <c r="J48" s="30" t="s">
        <v>82</v>
      </c>
      <c r="K48" s="37" t="s">
        <v>25</v>
      </c>
    </row>
    <row r="49" spans="1:11" ht="102" customHeight="1" x14ac:dyDescent="0.25">
      <c r="A49" s="35"/>
      <c r="B49" s="30" t="s">
        <v>57</v>
      </c>
      <c r="C49" s="31" t="s">
        <v>82</v>
      </c>
      <c r="D49" s="31" t="s">
        <v>58</v>
      </c>
      <c r="E49" s="32" t="s">
        <v>90</v>
      </c>
      <c r="F49" s="55" t="s">
        <v>25</v>
      </c>
      <c r="G49" s="56" t="s">
        <v>25</v>
      </c>
      <c r="H49" s="62" t="s">
        <v>25</v>
      </c>
      <c r="I49" s="36" t="s">
        <v>125</v>
      </c>
      <c r="J49" s="30" t="s">
        <v>82</v>
      </c>
      <c r="K49" s="37" t="s">
        <v>24</v>
      </c>
    </row>
    <row r="50" spans="1:11" ht="145.5" customHeight="1" thickBot="1" x14ac:dyDescent="0.3">
      <c r="A50" s="35"/>
      <c r="B50" s="33" t="s">
        <v>50</v>
      </c>
      <c r="C50" s="34" t="s">
        <v>82</v>
      </c>
      <c r="D50" s="34" t="s">
        <v>91</v>
      </c>
      <c r="E50" s="59" t="s">
        <v>75</v>
      </c>
      <c r="F50" s="65" t="s">
        <v>26</v>
      </c>
      <c r="G50" s="60" t="s">
        <v>26</v>
      </c>
      <c r="H50" s="66" t="s">
        <v>26</v>
      </c>
      <c r="I50" s="61" t="s">
        <v>111</v>
      </c>
      <c r="J50" s="77" t="s">
        <v>151</v>
      </c>
      <c r="K50" s="38" t="s">
        <v>25</v>
      </c>
    </row>
    <row r="51" spans="1:11" ht="172.5" customHeight="1" thickTop="1" thickBot="1" x14ac:dyDescent="0.3">
      <c r="A51" s="35"/>
      <c r="B51" s="67" t="s">
        <v>41</v>
      </c>
      <c r="C51" s="68" t="s">
        <v>83</v>
      </c>
      <c r="D51" s="68" t="s">
        <v>87</v>
      </c>
      <c r="E51" s="69" t="s">
        <v>86</v>
      </c>
      <c r="F51" s="70" t="s">
        <v>25</v>
      </c>
      <c r="G51" s="71" t="s">
        <v>26</v>
      </c>
      <c r="H51" s="72" t="s">
        <v>25</v>
      </c>
      <c r="I51" s="73" t="s">
        <v>88</v>
      </c>
      <c r="J51" s="74" t="s">
        <v>146</v>
      </c>
      <c r="K51" s="75" t="s">
        <v>24</v>
      </c>
    </row>
    <row r="52" spans="1:11" ht="359.25" customHeight="1" thickTop="1" thickBot="1" x14ac:dyDescent="0.3">
      <c r="A52" s="35"/>
      <c r="B52" s="33" t="s">
        <v>80</v>
      </c>
      <c r="C52" s="34" t="s">
        <v>51</v>
      </c>
      <c r="D52" s="34" t="s">
        <v>102</v>
      </c>
      <c r="E52" s="59" t="s">
        <v>51</v>
      </c>
      <c r="F52" s="55" t="s">
        <v>25</v>
      </c>
      <c r="G52" s="60" t="s">
        <v>26</v>
      </c>
      <c r="H52" s="62" t="s">
        <v>25</v>
      </c>
      <c r="I52" s="61" t="s">
        <v>89</v>
      </c>
      <c r="J52" s="76" t="s">
        <v>147</v>
      </c>
      <c r="K52" s="38" t="s">
        <v>25</v>
      </c>
    </row>
    <row r="53" spans="1:11" ht="13" thickTop="1" x14ac:dyDescent="0.25">
      <c r="A53" s="9"/>
      <c r="B53" s="10"/>
      <c r="C53" s="10"/>
      <c r="D53" s="10"/>
      <c r="E53" s="10"/>
      <c r="F53" s="11"/>
      <c r="G53" s="11"/>
      <c r="H53" s="11"/>
      <c r="I53" s="11"/>
      <c r="J53" s="10"/>
      <c r="K53" s="10"/>
    </row>
    <row r="54" spans="1:11" ht="15.5" x14ac:dyDescent="0.35">
      <c r="A54" s="9"/>
      <c r="B54" s="54" t="s">
        <v>28</v>
      </c>
      <c r="C54" s="52" t="s">
        <v>29</v>
      </c>
      <c r="D54" s="52"/>
      <c r="E54" s="52"/>
      <c r="F54" s="52"/>
      <c r="G54" s="52"/>
      <c r="H54" s="51"/>
      <c r="I54" s="52"/>
      <c r="J54" s="52"/>
      <c r="K54" s="1"/>
    </row>
    <row r="55" spans="1:11" ht="15.5" x14ac:dyDescent="0.35">
      <c r="A55" s="9"/>
      <c r="B55" s="53"/>
      <c r="C55" s="52" t="s">
        <v>30</v>
      </c>
      <c r="D55" s="52"/>
      <c r="E55" s="52"/>
      <c r="F55" s="52"/>
      <c r="G55" s="52"/>
      <c r="H55" s="51"/>
      <c r="I55" s="52"/>
      <c r="J55" s="52"/>
      <c r="K55" s="1"/>
    </row>
    <row r="56" spans="1:11" ht="15.5" x14ac:dyDescent="0.35">
      <c r="A56" s="9"/>
      <c r="B56" s="53"/>
      <c r="C56" s="52"/>
      <c r="D56" s="52"/>
      <c r="E56" s="52"/>
      <c r="F56" s="52"/>
      <c r="G56" s="52"/>
      <c r="H56" s="51"/>
      <c r="I56" s="52"/>
      <c r="J56" s="52"/>
      <c r="K56" s="1"/>
    </row>
    <row r="57" spans="1:11" ht="15.5" hidden="1" x14ac:dyDescent="0.35">
      <c r="A57" s="9"/>
      <c r="B57" s="53"/>
      <c r="C57" s="52"/>
      <c r="D57" s="52"/>
      <c r="E57" s="52"/>
      <c r="F57" s="52"/>
      <c r="G57" s="52"/>
      <c r="H57" s="51"/>
      <c r="I57" s="52"/>
      <c r="J57" s="52"/>
      <c r="K57" s="1"/>
    </row>
    <row r="58" spans="1:11" hidden="1" x14ac:dyDescent="0.25">
      <c r="A58" s="9"/>
      <c r="B58" s="1"/>
      <c r="C58" s="1"/>
      <c r="D58" s="1"/>
      <c r="E58" s="1"/>
      <c r="F58" s="12"/>
      <c r="G58" s="12"/>
      <c r="H58" s="12"/>
      <c r="I58" s="12"/>
      <c r="J58" s="1"/>
      <c r="K58" s="1"/>
    </row>
    <row r="59" spans="1:11" ht="13" hidden="1" x14ac:dyDescent="0.3">
      <c r="A59" s="9"/>
      <c r="B59" s="1"/>
      <c r="C59" s="50" t="s">
        <v>24</v>
      </c>
      <c r="D59" s="50" t="s">
        <v>25</v>
      </c>
      <c r="E59" s="50" t="s">
        <v>26</v>
      </c>
      <c r="F59" s="50" t="s">
        <v>27</v>
      </c>
      <c r="G59" s="12"/>
      <c r="H59" s="12"/>
      <c r="I59" s="12"/>
      <c r="J59" s="1"/>
      <c r="K59" s="1"/>
    </row>
    <row r="60" spans="1:11" ht="13" hidden="1" x14ac:dyDescent="0.3">
      <c r="A60" s="9"/>
      <c r="B60" s="49" t="s">
        <v>27</v>
      </c>
      <c r="C60" s="27">
        <v>4</v>
      </c>
      <c r="D60" s="25">
        <v>8</v>
      </c>
      <c r="E60" s="24">
        <v>12</v>
      </c>
      <c r="F60" s="23">
        <v>16</v>
      </c>
      <c r="G60" s="12"/>
      <c r="H60" s="12"/>
      <c r="I60" s="12"/>
      <c r="J60" s="1"/>
      <c r="K60" s="1"/>
    </row>
    <row r="61" spans="1:11" ht="13" hidden="1" x14ac:dyDescent="0.3">
      <c r="A61" s="9"/>
      <c r="B61" s="49" t="s">
        <v>26</v>
      </c>
      <c r="C61" s="27">
        <v>3</v>
      </c>
      <c r="D61" s="25">
        <v>6</v>
      </c>
      <c r="E61" s="26">
        <v>9</v>
      </c>
      <c r="F61" s="23">
        <v>12</v>
      </c>
      <c r="G61" s="12"/>
      <c r="H61" s="12"/>
      <c r="I61" s="12"/>
      <c r="J61" s="1"/>
      <c r="K61" s="1"/>
    </row>
    <row r="62" spans="1:11" ht="13" hidden="1" x14ac:dyDescent="0.3">
      <c r="A62" s="9"/>
      <c r="B62" s="49" t="s">
        <v>25</v>
      </c>
      <c r="C62" s="27">
        <v>2</v>
      </c>
      <c r="D62" s="27">
        <v>4</v>
      </c>
      <c r="E62" s="26">
        <v>6</v>
      </c>
      <c r="F62" s="25">
        <v>8</v>
      </c>
      <c r="G62" s="12"/>
      <c r="H62" s="12"/>
      <c r="I62" s="12"/>
      <c r="J62" s="1"/>
      <c r="K62" s="1"/>
    </row>
    <row r="63" spans="1:11" ht="13" hidden="1" x14ac:dyDescent="0.3">
      <c r="A63" s="9"/>
      <c r="B63" s="49" t="s">
        <v>24</v>
      </c>
      <c r="C63" s="27">
        <v>1</v>
      </c>
      <c r="D63" s="27">
        <v>2</v>
      </c>
      <c r="E63" s="28">
        <v>3</v>
      </c>
      <c r="F63" s="27">
        <v>4</v>
      </c>
      <c r="G63" s="12"/>
      <c r="H63" s="12"/>
      <c r="I63" s="12"/>
      <c r="J63" s="1"/>
      <c r="K63" s="1"/>
    </row>
    <row r="64" spans="1:11" hidden="1" x14ac:dyDescent="0.25">
      <c r="A64" s="9"/>
      <c r="B64" s="13"/>
      <c r="C64" s="12"/>
      <c r="D64" s="12"/>
      <c r="E64" s="13"/>
      <c r="F64" s="12"/>
      <c r="G64" s="12"/>
      <c r="H64" s="12"/>
      <c r="I64" s="12"/>
      <c r="J64" s="1"/>
      <c r="K64" s="1"/>
    </row>
    <row r="65" spans="1:11" hidden="1" x14ac:dyDescent="0.25">
      <c r="A65" s="9"/>
      <c r="B65" s="1"/>
      <c r="C65" s="1"/>
      <c r="D65" s="1"/>
      <c r="E65" s="1"/>
      <c r="F65" s="12"/>
      <c r="G65" s="12"/>
      <c r="H65" s="12"/>
      <c r="I65" s="12"/>
      <c r="J65" s="1"/>
      <c r="K65" s="1"/>
    </row>
    <row r="66" spans="1:11" hidden="1" x14ac:dyDescent="0.25">
      <c r="A66" s="9"/>
      <c r="B66" s="1"/>
      <c r="C66" s="1"/>
      <c r="D66" s="1"/>
      <c r="E66" s="1"/>
      <c r="F66" s="12"/>
      <c r="G66" s="12"/>
      <c r="H66" s="12"/>
      <c r="I66" s="12"/>
      <c r="J66" s="1"/>
      <c r="K66" s="1"/>
    </row>
    <row r="67" spans="1:11" hidden="1" x14ac:dyDescent="0.25">
      <c r="A67" s="9"/>
      <c r="B67" s="1"/>
      <c r="C67" s="1"/>
      <c r="D67" s="1"/>
      <c r="E67" s="1"/>
      <c r="F67" s="12" t="s">
        <v>24</v>
      </c>
      <c r="G67" s="12"/>
      <c r="H67" s="22" t="e">
        <f>IF(#REF!="",0,IF(#REF!="Very low",1,IF(#REF!="Low",2,IF(#REF!="Medium",3,IF(#REF!="High",4,F49)))))</f>
        <v>#REF!</v>
      </c>
      <c r="I67" s="22" t="e">
        <f>IF(#REF!="",0,IF(#REF!="Very low",1,IF(#REF!="Low",2,IF(#REF!="Medium",3,IF(#REF!="High",4,G49)))))</f>
        <v>#REF!</v>
      </c>
      <c r="J67" s="29" t="e">
        <f>IF(H67*I67=0,"",IF(H67*I67&gt;0.5,H67*I67))</f>
        <v>#REF!</v>
      </c>
      <c r="K67" s="1" t="e">
        <f>IF(J67="","",IF(J67&lt;5, "Low",IF(J67&lt;11,"Medium",IF(J67&gt;11,"High"))))</f>
        <v>#REF!</v>
      </c>
    </row>
    <row r="68" spans="1:11" hidden="1" x14ac:dyDescent="0.25">
      <c r="A68" s="9"/>
      <c r="B68" s="1"/>
      <c r="C68" s="1"/>
      <c r="D68" s="1"/>
      <c r="E68" s="1"/>
      <c r="F68" s="12" t="s">
        <v>25</v>
      </c>
      <c r="G68" s="12"/>
      <c r="H68" s="22">
        <f>IF(F49="",0,IF(F49="Very low",1,IF(F49="Low",2,IF(F49="Medium",3,IF(F49="High",4,#REF!)))))</f>
        <v>2</v>
      </c>
      <c r="I68" s="22">
        <f>IF(G49="",0,IF(G49="Very low",1,IF(G49="Low",2,IF(G49="Medium",3,IF(G49="High",4,#REF!)))))</f>
        <v>2</v>
      </c>
      <c r="J68" s="29">
        <f t="shared" ref="J68:J86" si="0">IF(H68*I68=0,"",IF(H68*I68&gt;0.5,H68*I68))</f>
        <v>4</v>
      </c>
      <c r="K68" s="1" t="str">
        <f t="shared" ref="K68:K86" si="1">IF(J68="","",IF(J68&lt;5, "Low",IF(J68&lt;11,"Medium",IF(J68&gt;11,"High"))))</f>
        <v>Low</v>
      </c>
    </row>
    <row r="69" spans="1:11" hidden="1" x14ac:dyDescent="0.25">
      <c r="A69" s="9"/>
      <c r="B69" s="1"/>
      <c r="C69" s="1"/>
      <c r="D69" s="1"/>
      <c r="E69" s="1"/>
      <c r="F69" s="12" t="s">
        <v>26</v>
      </c>
      <c r="G69" s="12"/>
      <c r="H69" s="22" t="e">
        <f>IF(#REF!="",0,IF(#REF!="Very low",1,IF(#REF!="Low",2,IF(#REF!="Medium",3,IF(#REF!="High",4,F35)))))</f>
        <v>#REF!</v>
      </c>
      <c r="I69" s="22" t="e">
        <f>IF(#REF!="",0,IF(#REF!="Very low",1,IF(#REF!="Low",2,IF(#REF!="Medium",3,IF(#REF!="High",4,G35)))))</f>
        <v>#REF!</v>
      </c>
      <c r="J69" s="29" t="e">
        <f t="shared" si="0"/>
        <v>#REF!</v>
      </c>
      <c r="K69" s="1" t="e">
        <f t="shared" si="1"/>
        <v>#REF!</v>
      </c>
    </row>
    <row r="70" spans="1:11" hidden="1" x14ac:dyDescent="0.25">
      <c r="A70" s="9"/>
      <c r="B70" s="1"/>
      <c r="C70" s="1"/>
      <c r="D70" s="1"/>
      <c r="E70" s="1"/>
      <c r="F70" s="12" t="s">
        <v>27</v>
      </c>
      <c r="G70" s="12"/>
      <c r="H70" s="22">
        <f>IF(F35="",0,IF(F35="Very low",1,IF(F35="Low",2,IF(F35="Medium",3,IF(F35="High",4,F36)))))</f>
        <v>3</v>
      </c>
      <c r="I70" s="22">
        <f>IF(G35="",0,IF(G35="Very low",1,IF(G35="Low",2,IF(G35="Medium",3,IF(G35="High",4,G36)))))</f>
        <v>3</v>
      </c>
      <c r="J70" s="29">
        <f t="shared" si="0"/>
        <v>9</v>
      </c>
      <c r="K70" s="1" t="str">
        <f t="shared" si="1"/>
        <v>Medium</v>
      </c>
    </row>
    <row r="71" spans="1:11" hidden="1" x14ac:dyDescent="0.25">
      <c r="A71" s="9"/>
      <c r="B71" s="1"/>
      <c r="C71" s="1"/>
      <c r="D71" s="1"/>
      <c r="E71" s="1"/>
      <c r="F71" s="12"/>
      <c r="G71" s="12"/>
      <c r="H71" s="22">
        <f>IF(F36="",0,IF(F36="Very low",1,IF(F36="Low",2,IF(F36="Medium",3,IF(F36="High",4,#REF!)))))</f>
        <v>3</v>
      </c>
      <c r="I71" s="22">
        <f>IF(G36="",0,IF(G36="Very low",1,IF(G36="Low",2,IF(G36="Medium",3,IF(G36="High",4,#REF!)))))</f>
        <v>2</v>
      </c>
      <c r="J71" s="29">
        <f t="shared" si="0"/>
        <v>6</v>
      </c>
      <c r="K71" s="1" t="str">
        <f t="shared" si="1"/>
        <v>Medium</v>
      </c>
    </row>
    <row r="72" spans="1:11" hidden="1" x14ac:dyDescent="0.25">
      <c r="A72" s="9"/>
      <c r="B72" s="1"/>
      <c r="C72" s="1"/>
      <c r="D72" s="1"/>
      <c r="E72" s="1"/>
      <c r="F72" s="12"/>
      <c r="G72" s="12"/>
      <c r="H72" s="22" t="e">
        <f>IF(#REF!="",0,IF(#REF!="Very low",1,IF(#REF!="Low",2,IF(#REF!="Medium",3,IF(#REF!="High",4,F38)))))</f>
        <v>#REF!</v>
      </c>
      <c r="I72" s="22" t="e">
        <f>IF(#REF!="",0,IF(#REF!="Very low",1,IF(#REF!="Low",2,IF(#REF!="Medium",3,IF(#REF!="High",4,G38)))))</f>
        <v>#REF!</v>
      </c>
      <c r="J72" s="29" t="e">
        <f t="shared" si="0"/>
        <v>#REF!</v>
      </c>
      <c r="K72" s="1" t="e">
        <f t="shared" si="1"/>
        <v>#REF!</v>
      </c>
    </row>
    <row r="73" spans="1:11" hidden="1" x14ac:dyDescent="0.25">
      <c r="A73" s="9"/>
      <c r="B73" s="1"/>
      <c r="C73" s="1"/>
      <c r="D73" s="1"/>
      <c r="E73" s="1"/>
      <c r="F73" s="12"/>
      <c r="G73" s="12"/>
      <c r="H73" s="22">
        <f>IF(F38="",0,IF(F38="Very low",1,IF(F38="Low",2,IF(F38="Medium",3,IF(F38="High",4,F39)))))</f>
        <v>3</v>
      </c>
      <c r="I73" s="22">
        <f>IF(G38="",0,IF(G38="Very low",1,IF(G38="Low",2,IF(G38="Medium",3,IF(G38="High",4,G39)))))</f>
        <v>3</v>
      </c>
      <c r="J73" s="29">
        <f t="shared" si="0"/>
        <v>9</v>
      </c>
      <c r="K73" s="1" t="str">
        <f t="shared" si="1"/>
        <v>Medium</v>
      </c>
    </row>
    <row r="74" spans="1:11" hidden="1" x14ac:dyDescent="0.25">
      <c r="A74" s="9"/>
      <c r="B74" s="1"/>
      <c r="C74" s="1"/>
      <c r="D74" s="1"/>
      <c r="E74" s="1"/>
      <c r="F74" s="12"/>
      <c r="G74" s="12"/>
      <c r="H74" s="22">
        <f>IF(F39="",0,IF(F39="Very low",1,IF(F39="Low",2,IF(F39="Medium",3,IF(F39="High",4,#REF!)))))</f>
        <v>2</v>
      </c>
      <c r="I74" s="22">
        <f>IF(G39="",0,IF(G39="Very low",1,IF(G39="Low",2,IF(G39="Medium",3,IF(G39="High",4,#REF!)))))</f>
        <v>2</v>
      </c>
      <c r="J74" s="29">
        <f t="shared" si="0"/>
        <v>4</v>
      </c>
      <c r="K74" s="1" t="str">
        <f t="shared" si="1"/>
        <v>Low</v>
      </c>
    </row>
    <row r="75" spans="1:11" hidden="1" x14ac:dyDescent="0.25">
      <c r="A75" s="9"/>
      <c r="B75" s="1"/>
      <c r="C75" s="12" t="s">
        <v>24</v>
      </c>
      <c r="D75" s="12" t="s">
        <v>25</v>
      </c>
      <c r="E75" s="12" t="s">
        <v>26</v>
      </c>
      <c r="F75" s="12" t="s">
        <v>27</v>
      </c>
      <c r="G75" s="12"/>
      <c r="H75" s="22" t="e">
        <f>IF(#REF!="",0,IF(#REF!="Very low",1,IF(#REF!="Low",2,IF(#REF!="Medium",3,IF(#REF!="High",4,#REF!)))))</f>
        <v>#REF!</v>
      </c>
      <c r="I75" s="22" t="e">
        <f>IF(#REF!="",0,IF(#REF!="Very low",1,IF(#REF!="Low",2,IF(#REF!="Medium",3,IF(#REF!="High",4,#REF!)))))</f>
        <v>#REF!</v>
      </c>
      <c r="J75" s="29" t="e">
        <f t="shared" si="0"/>
        <v>#REF!</v>
      </c>
      <c r="K75" s="1" t="e">
        <f t="shared" si="1"/>
        <v>#REF!</v>
      </c>
    </row>
    <row r="76" spans="1:11" hidden="1" x14ac:dyDescent="0.25">
      <c r="A76" s="9"/>
      <c r="B76" s="12" t="s">
        <v>24</v>
      </c>
      <c r="C76" s="27">
        <v>1</v>
      </c>
      <c r="D76" s="27">
        <v>2</v>
      </c>
      <c r="E76" s="28">
        <v>3</v>
      </c>
      <c r="F76" s="27">
        <v>4</v>
      </c>
      <c r="G76" s="12"/>
      <c r="H76" s="22" t="e">
        <f>IF(#REF!="",0,IF(#REF!="Very low",1,IF(#REF!="Low",2,IF(#REF!="Medium",3,IF(#REF!="High",4,F41)))))</f>
        <v>#REF!</v>
      </c>
      <c r="I76" s="22" t="e">
        <f>IF(#REF!="",0,IF(#REF!="Very low",1,IF(#REF!="Low",2,IF(#REF!="Medium",3,IF(#REF!="High",4,G41)))))</f>
        <v>#REF!</v>
      </c>
      <c r="J76" s="29" t="e">
        <f t="shared" si="0"/>
        <v>#REF!</v>
      </c>
      <c r="K76" s="1" t="e">
        <f t="shared" si="1"/>
        <v>#REF!</v>
      </c>
    </row>
    <row r="77" spans="1:11" hidden="1" x14ac:dyDescent="0.25">
      <c r="A77" s="9"/>
      <c r="B77" s="12" t="s">
        <v>25</v>
      </c>
      <c r="C77" s="27">
        <v>2</v>
      </c>
      <c r="D77" s="27">
        <v>4</v>
      </c>
      <c r="E77" s="26">
        <v>6</v>
      </c>
      <c r="F77" s="25">
        <v>8</v>
      </c>
      <c r="G77" s="12"/>
      <c r="H77" s="22">
        <f>IF(F41="",0,IF(F41="Very low",1,IF(F41="Low",2,IF(F41="Medium",3,IF(F41="High",4,#REF!)))))</f>
        <v>2</v>
      </c>
      <c r="I77" s="22">
        <f>IF(G41="",0,IF(G41="Very low",1,IF(G41="Low",2,IF(G41="Medium",3,IF(G41="High",4,#REF!)))))</f>
        <v>3</v>
      </c>
      <c r="J77" s="29">
        <f t="shared" si="0"/>
        <v>6</v>
      </c>
      <c r="K77" s="1" t="str">
        <f t="shared" si="1"/>
        <v>Medium</v>
      </c>
    </row>
    <row r="78" spans="1:11" hidden="1" x14ac:dyDescent="0.25">
      <c r="A78" s="9"/>
      <c r="B78" s="12" t="s">
        <v>26</v>
      </c>
      <c r="C78" s="27">
        <v>3</v>
      </c>
      <c r="D78" s="25">
        <v>6</v>
      </c>
      <c r="E78" s="26">
        <v>9</v>
      </c>
      <c r="F78" s="23">
        <v>12</v>
      </c>
      <c r="G78" s="12"/>
      <c r="H78" s="22" t="e">
        <f>IF(#REF!="",0,IF(#REF!="Very low",1,IF(#REF!="Low",2,IF(#REF!="Medium",3,IF(#REF!="High",4,#REF!)))))</f>
        <v>#REF!</v>
      </c>
      <c r="I78" s="22" t="e">
        <f>IF(#REF!="",0,IF(#REF!="Very low",1,IF(#REF!="Low",2,IF(#REF!="Medium",3,IF(#REF!="High",4,#REF!)))))</f>
        <v>#REF!</v>
      </c>
      <c r="J78" s="29" t="e">
        <f t="shared" si="0"/>
        <v>#REF!</v>
      </c>
      <c r="K78" s="1" t="e">
        <f t="shared" si="1"/>
        <v>#REF!</v>
      </c>
    </row>
    <row r="79" spans="1:11" hidden="1" x14ac:dyDescent="0.25">
      <c r="A79" s="9"/>
      <c r="B79" s="12" t="s">
        <v>27</v>
      </c>
      <c r="C79" s="27">
        <v>4</v>
      </c>
      <c r="D79" s="25">
        <v>8</v>
      </c>
      <c r="E79" s="24">
        <v>12</v>
      </c>
      <c r="F79" s="23">
        <v>16</v>
      </c>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2"/>
      <c r="C80" s="12"/>
      <c r="D80" s="12"/>
      <c r="F80" s="12"/>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
      <c r="C81" s="1"/>
      <c r="D81" s="1"/>
      <c r="E81" s="1"/>
      <c r="F81" s="12"/>
      <c r="G81" s="12"/>
      <c r="H81" s="22" t="e">
        <f>IF(#REF!="",0,IF(#REF!="Very low",1,IF(#REF!="Low",2,IF(#REF!="Medium",3,IF(#REF!="High",4,#REF!)))))</f>
        <v>#REF!</v>
      </c>
      <c r="I81" s="22" t="e">
        <f>IF(#REF!="",0,IF(#REF!="Very low",1,IF(#REF!="Low",2,IF(#REF!="Medium",3,IF(#REF!="High",4,#REF!)))))</f>
        <v>#REF!</v>
      </c>
      <c r="J81" s="29" t="e">
        <f t="shared" si="0"/>
        <v>#REF!</v>
      </c>
      <c r="K81" s="1" t="e">
        <f t="shared" si="1"/>
        <v>#REF!</v>
      </c>
    </row>
    <row r="82" spans="1:11" hidden="1" x14ac:dyDescent="0.25">
      <c r="A82" s="9"/>
      <c r="B82" s="1"/>
      <c r="C82" s="1"/>
      <c r="D82" s="1"/>
      <c r="E82" s="1"/>
      <c r="F82" s="12"/>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
      <c r="C83" s="1"/>
      <c r="D83" s="1"/>
      <c r="E83" s="1"/>
      <c r="F83" s="12"/>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
      <c r="C84" s="1"/>
      <c r="D84" s="1"/>
      <c r="E84" s="1"/>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low",1,IF(#REF!="Low",2,IF(#REF!="Medium",3,IF(#REF!="High",4,#REF!)))))</f>
        <v>#REF!</v>
      </c>
      <c r="I85" s="22" t="e">
        <f>IF(#REF!="",0,IF(#REF!="Very low",1,IF(#REF!="Low",2,IF(#REF!="Medium",3,IF(#REF!="High",4,#REF!)))))</f>
        <v>#REF!</v>
      </c>
      <c r="J85" s="29" t="e">
        <f t="shared" si="0"/>
        <v>#REF!</v>
      </c>
      <c r="K85" s="1" t="e">
        <f t="shared" si="1"/>
        <v>#REF!</v>
      </c>
    </row>
    <row r="86" spans="1:11" hidden="1" x14ac:dyDescent="0.25">
      <c r="A86" s="9"/>
      <c r="B86" s="1"/>
      <c r="C86" s="1"/>
      <c r="D86" s="1"/>
      <c r="E86" s="1"/>
      <c r="F86" s="12"/>
      <c r="G86" s="12"/>
      <c r="H86" s="22" t="e">
        <f>IF(#REF!="",0,IF(#REF!="Very low",1,IF(#REF!="Low",2,IF(#REF!="Medium",3,IF(#REF!="High",4,F53)))))</f>
        <v>#REF!</v>
      </c>
      <c r="I86" s="22" t="e">
        <f>IF(#REF!="",0,IF(#REF!="Very low",1,IF(#REF!="Low",2,IF(#REF!="Medium",3,IF(#REF!="High",4,G53)))))</f>
        <v>#REF!</v>
      </c>
      <c r="J86" s="29" t="e">
        <f t="shared" si="0"/>
        <v>#REF!</v>
      </c>
      <c r="K86" s="1" t="e">
        <f t="shared" si="1"/>
        <v>#REF!</v>
      </c>
    </row>
    <row r="87" spans="1:11" hidden="1" x14ac:dyDescent="0.25">
      <c r="A87" s="9"/>
      <c r="B87" s="1"/>
      <c r="C87" s="1"/>
      <c r="D87" s="1"/>
      <c r="E87" s="1"/>
      <c r="F87" s="12"/>
      <c r="G87" s="12"/>
      <c r="H87" s="12"/>
      <c r="I87" s="12"/>
      <c r="J87" s="1"/>
      <c r="K87" s="1"/>
    </row>
    <row r="88" spans="1:11" hidden="1" x14ac:dyDescent="0.25">
      <c r="A88" s="1"/>
      <c r="B88" s="1"/>
      <c r="C88" s="1"/>
      <c r="D88" s="1"/>
      <c r="E88" s="1"/>
      <c r="F88" s="12"/>
      <c r="G88" s="12"/>
      <c r="H88" s="12"/>
      <c r="I88" s="12"/>
      <c r="J88" s="1"/>
      <c r="K88" s="1"/>
    </row>
    <row r="89" spans="1:11" hidden="1" x14ac:dyDescent="0.25">
      <c r="A89" s="1"/>
      <c r="B89" s="1"/>
      <c r="C89" s="1"/>
      <c r="D89" s="1"/>
      <c r="E89" s="1"/>
      <c r="F89" s="12"/>
      <c r="G89" s="12"/>
      <c r="H89" s="12"/>
      <c r="I89" s="12"/>
      <c r="J89" s="1"/>
      <c r="K89" s="1"/>
    </row>
    <row r="90" spans="1:11" hidden="1" x14ac:dyDescent="0.25">
      <c r="A90" s="1"/>
      <c r="B90" s="1"/>
      <c r="C90" s="1"/>
      <c r="D90" s="1"/>
      <c r="E90" s="1"/>
      <c r="F90" s="12"/>
      <c r="G90" s="12"/>
      <c r="H90" s="12"/>
      <c r="I90" s="12"/>
      <c r="J90" s="1"/>
      <c r="K90" s="1"/>
    </row>
    <row r="124" ht="13.5" customHeight="1" x14ac:dyDescent="0.25"/>
  </sheetData>
  <sheetProtection selectLockedCells="1"/>
  <mergeCells count="6">
    <mergeCell ref="D25:K25"/>
    <mergeCell ref="F12:J12"/>
    <mergeCell ref="F4:J4"/>
    <mergeCell ref="F6:J6"/>
    <mergeCell ref="F8:J8"/>
    <mergeCell ref="F10:J10"/>
  </mergeCells>
  <phoneticPr fontId="0" type="noConversion"/>
  <dataValidations count="2">
    <dataValidation type="list" allowBlank="1" showInputMessage="1" showErrorMessage="1" sqref="F35:G41 F43:G52" xr:uid="{00000000-0002-0000-0000-000000000000}">
      <formula1>$F$67:$F$71</formula1>
    </dataValidation>
    <dataValidation type="list" allowBlank="1" showInputMessage="1" showErrorMessage="1" sqref="F42:G42" xr:uid="{00000000-0002-0000-0000-000001000000}">
      <formula1>$F$66:$F$71</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SR2008No22GRA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REGU-632-438</_dlc_DocId>
    <_dlc_DocIdUrl xmlns="9be56660-2c31-41ef-bc00-23e72f632f2a">
      <Url>https://cyfoethnaturiolcymru.sharepoint.com/teams/Regulatory/wasters/wain/_layouts/15/DocIdRedir.aspx?ID=REGU-632-438</Url>
      <Description>REGU-632-438</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42A77B-9385-4134-BC37-04635B051A14}">
  <ds:schemaRefs>
    <ds:schemaRef ds:uri="http://schemas.microsoft.com/sharepoint/events"/>
  </ds:schemaRefs>
</ds:datastoreItem>
</file>

<file path=customXml/itemProps2.xml><?xml version="1.0" encoding="utf-8"?>
<ds:datastoreItem xmlns:ds="http://schemas.openxmlformats.org/officeDocument/2006/customXml" ds:itemID="{702AB0E1-6319-4289-B333-B795319BBEA2}">
  <ds:schemaRefs>
    <ds:schemaRef ds:uri="Microsoft.SharePoint.Taxonomy.ContentTypeSync"/>
  </ds:schemaRefs>
</ds:datastoreItem>
</file>

<file path=customXml/itemProps3.xml><?xml version="1.0" encoding="utf-8"?>
<ds:datastoreItem xmlns:ds="http://schemas.openxmlformats.org/officeDocument/2006/customXml" ds:itemID="{CA83AD92-7731-44B2-873F-D7172D5F0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338FDE5-45FA-4454-AC6E-F1801FE6CE3D}">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FB87FB38-989C-49C6-9A19-68ED3115AE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2008-03-18T14:13:54Z</cp:lastPrinted>
  <dcterms:created xsi:type="dcterms:W3CDTF">2005-05-04T08:30:35Z</dcterms:created>
  <dcterms:modified xsi:type="dcterms:W3CDTF">2023-04-29T20:59:28Z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-832766666</vt:i4>
  </property>
  <property fmtid="{D5CDD505-2E9C-101B-9397-08002B2CF9AE}" pid="3" name="_NewReviewCycle">
    <vt:lpwstr/>
  </property>
  <property fmtid="{D5CDD505-2E9C-101B-9397-08002B2CF9AE}" pid="4" name="_EmailSubject">
    <vt:lpwstr>Action: Standard permitting work stream for EPP </vt:lpwstr>
  </property>
  <property fmtid="{D5CDD505-2E9C-101B-9397-08002B2CF9AE}" pid="5" name="_AuthorEmail">
    <vt:lpwstr>mark.harvey@environment-agency.gov.uk</vt:lpwstr>
  </property>
  <property fmtid="{D5CDD505-2E9C-101B-9397-08002B2CF9AE}" pid="6" name="_AuthorEmailDisplayName">
    <vt:lpwstr>Harvey, Mark</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fd47a835-07e3-4a66-b86d-c4cdd716fe50</vt:lpwstr>
  </property>
</Properties>
</file>