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8_{E2AA074B-6F04-4649-B929-57D21E255AB6}" xr6:coauthVersionLast="47" xr6:coauthVersionMax="47" xr10:uidLastSave="{00000000-0000-0000-0000-000000000000}"/>
  <bookViews>
    <workbookView xWindow="-28920" yWindow="2865" windowWidth="29040" windowHeight="17520" xr2:uid="{00000000-000D-0000-FFFF-FFFF00000000}"/>
  </bookViews>
  <sheets>
    <sheet name="Standard Permit GR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6" i="1" l="1"/>
  <c r="I86" i="1"/>
  <c r="H85" i="1"/>
  <c r="I85" i="1"/>
  <c r="H84" i="1"/>
  <c r="I84" i="1"/>
  <c r="H83" i="1"/>
  <c r="I83" i="1"/>
  <c r="H82" i="1"/>
  <c r="I82" i="1"/>
  <c r="H81" i="1"/>
  <c r="J81" i="1" s="1"/>
  <c r="K81" i="1" s="1"/>
  <c r="I81" i="1"/>
  <c r="H80" i="1"/>
  <c r="I80" i="1"/>
  <c r="H79" i="1"/>
  <c r="I79" i="1"/>
  <c r="H78" i="1"/>
  <c r="I78" i="1"/>
  <c r="H77" i="1"/>
  <c r="I77" i="1"/>
  <c r="H76" i="1"/>
  <c r="I76" i="1"/>
  <c r="H75" i="1"/>
  <c r="I75" i="1"/>
  <c r="H74" i="1"/>
  <c r="I74" i="1"/>
  <c r="H73" i="1"/>
  <c r="I73" i="1"/>
  <c r="H72" i="1"/>
  <c r="I72" i="1"/>
  <c r="H71" i="1"/>
  <c r="I71" i="1"/>
  <c r="I70" i="1"/>
  <c r="H70" i="1"/>
  <c r="I69" i="1"/>
  <c r="H69" i="1"/>
  <c r="H68" i="1"/>
  <c r="I68" i="1"/>
  <c r="H67" i="1"/>
  <c r="I67" i="1"/>
  <c r="J85" i="1" l="1"/>
  <c r="K85" i="1" s="1"/>
  <c r="J77" i="1"/>
  <c r="K77" i="1" s="1"/>
  <c r="J73" i="1"/>
  <c r="K73" i="1" s="1"/>
  <c r="J67" i="1"/>
  <c r="K67" i="1" s="1"/>
  <c r="J71" i="1"/>
  <c r="K71" i="1" s="1"/>
  <c r="J75" i="1"/>
  <c r="K75" i="1" s="1"/>
  <c r="J79" i="1"/>
  <c r="K79" i="1" s="1"/>
  <c r="J68" i="1"/>
  <c r="K68" i="1" s="1"/>
  <c r="J72" i="1"/>
  <c r="K72" i="1" s="1"/>
  <c r="J76" i="1"/>
  <c r="K76" i="1" s="1"/>
  <c r="J80" i="1"/>
  <c r="K80" i="1" s="1"/>
  <c r="J86" i="1"/>
  <c r="K86" i="1" s="1"/>
  <c r="J83" i="1"/>
  <c r="K83" i="1" s="1"/>
  <c r="J78" i="1"/>
  <c r="K78" i="1" s="1"/>
  <c r="J84" i="1"/>
  <c r="K84" i="1" s="1"/>
  <c r="J69" i="1"/>
  <c r="K69" i="1" s="1"/>
  <c r="J74" i="1"/>
  <c r="K74" i="1" s="1"/>
  <c r="J70" i="1"/>
  <c r="K70" i="1" s="1"/>
  <c r="J82" i="1"/>
  <c r="K82" i="1" s="1"/>
</calcChain>
</file>

<file path=xl/sharedStrings.xml><?xml version="1.0" encoding="utf-8"?>
<sst xmlns="http://schemas.openxmlformats.org/spreadsheetml/2006/main" count="263" uniqueCount="148">
  <si>
    <t>Standard Facility:</t>
  </si>
  <si>
    <t>Waste Operation: Storage and mechanical treatment of waste mattresses for recovery</t>
  </si>
  <si>
    <t>Location:</t>
  </si>
  <si>
    <t>Applies to all potential locations.</t>
  </si>
  <si>
    <t>Location of environmentally sensitive sites (km / m):</t>
  </si>
  <si>
    <t>Greater than 50m (see below)</t>
  </si>
  <si>
    <t>Risk assessment carried out by:</t>
  </si>
  <si>
    <t>Natural Resources Wales</t>
  </si>
  <si>
    <t>Date:</t>
  </si>
  <si>
    <t>The scope of the permit and associated rules is defined by the following risk criteria:</t>
  </si>
  <si>
    <t>Parameter 1</t>
  </si>
  <si>
    <t xml:space="preserve">Permitted activities - The storage (R13) and treatment (R3, R4, R13) of waste and treatment consisting only of </t>
  </si>
  <si>
    <t>sorting, separation, baling, crumbing, and shredding of waste mattresses for recovery.</t>
  </si>
  <si>
    <t>Parameter 2</t>
  </si>
  <si>
    <t>Permitted waste types - Mattresses only</t>
  </si>
  <si>
    <t>Parameter 3</t>
  </si>
  <si>
    <t>Quantity of waste accepted at the facility: less than 4,000 tonnes per annum.</t>
  </si>
  <si>
    <t>Parameter 4</t>
  </si>
  <si>
    <t xml:space="preserve">all storage and treatment of waste shall be carried out inside a building. </t>
  </si>
  <si>
    <t>Parameter 5</t>
  </si>
  <si>
    <t>Uncontaminated ferrous metal from dismantled mattresses can be stored outdoors, but must be on a hardstanding or an impermeable surface with a sealed drainage system</t>
  </si>
  <si>
    <t>Parameter 6</t>
  </si>
  <si>
    <t xml:space="preserve">The only point source discharges to controlled waters or groundwater, are surface water from the roofs of buildings </t>
  </si>
  <si>
    <t xml:space="preserve">and from areas of the facility not used for the storage or treatment of wastes </t>
  </si>
  <si>
    <t>Parameter 7</t>
  </si>
  <si>
    <t xml:space="preserve">The activities shall not be carried out within 200m of a European Site (candidate or Special Area of Conservation,  </t>
  </si>
  <si>
    <t>proposed or Special Protection Area or Ramsar site) or a Site of Special Scientific Interest (SSSI).</t>
  </si>
  <si>
    <t>Parameter 8</t>
  </si>
  <si>
    <t>The activities shall not be carried out within 50m of a National Nature Reserve, Local Nature Reserve, Local Wildlife Site, Ancient Woodland or Scheduled Ancient Monument</t>
  </si>
  <si>
    <t>or within 50m of a site that has species or habitats protected under the Biodiversity Action Plan that Natural Resources Wales considers at risk to this activity</t>
  </si>
  <si>
    <t>Parameter 9</t>
  </si>
  <si>
    <t>The activities shall not be carried out within 50m of any well spring or borehole used for the supply of water for human consumption. This must include Private Water Supplies.</t>
  </si>
  <si>
    <t>Parameter 10</t>
  </si>
  <si>
    <t>The activities shall not be carried out within a Groundwater Source Protection Zone 1</t>
  </si>
  <si>
    <t>Abbreviations:</t>
  </si>
  <si>
    <t>SR - Standard Rule</t>
  </si>
  <si>
    <t>Data and information</t>
  </si>
  <si>
    <t>Judgement</t>
  </si>
  <si>
    <t>Action (by permitting)</t>
  </si>
  <si>
    <t>Receptor</t>
  </si>
  <si>
    <t>Source</t>
  </si>
  <si>
    <t>Harm</t>
  </si>
  <si>
    <t>Pathway</t>
  </si>
  <si>
    <t>Probability of exposure</t>
  </si>
  <si>
    <t>Consequence</t>
  </si>
  <si>
    <t>Magnitude of risk</t>
  </si>
  <si>
    <t>Justification for magnitude</t>
  </si>
  <si>
    <t>Risk management</t>
  </si>
  <si>
    <t>Residual risk</t>
  </si>
  <si>
    <t>What is at risk?           What do I wish to protect?</t>
  </si>
  <si>
    <t>What is the agent or process with potential to cause harm?</t>
  </si>
  <si>
    <t>What are the harmful consequences if things go wrong?</t>
  </si>
  <si>
    <t>How  might the receptor come into contact with the source?</t>
  </si>
  <si>
    <t>How likely is this contact?</t>
  </si>
  <si>
    <t>How severe will the consequences be if this occurs?</t>
  </si>
  <si>
    <t>What is the overall magnitude of the risk?</t>
  </si>
  <si>
    <t>On what did I base my judgement?</t>
  </si>
  <si>
    <t>How can I best manage the risk to reduce the magnitude?</t>
  </si>
  <si>
    <t>What is the magnitude of the risk after management? (This residual risk will be controlled by Compliance Assessment).</t>
  </si>
  <si>
    <t>Local human population</t>
  </si>
  <si>
    <t>Releases of particulate matter (dusts) and micro-organisms (bioaerosols).</t>
  </si>
  <si>
    <t>Harm to human health - respiratory irritation and illness.</t>
  </si>
  <si>
    <t>Air transport then inhalation.</t>
  </si>
  <si>
    <t>Low</t>
  </si>
  <si>
    <t>Permitted waste types do not include …. dusts, powders or loose fibres so a low magnitude risk is estimated.  There is potential for exposure if anyone is living or working close to the site (apart from the operator and employees) however the waste type is limited to mattresses, all storage and treatment will be within a building except for uncontaminated ferrous metal storage, the rule set does not allow any point source emissions to air</t>
  </si>
  <si>
    <t>To manage the risk we require the operator to take appropriate measures and may require an emissions management plan. Taking this action will control the risk.</t>
  </si>
  <si>
    <t>As above</t>
  </si>
  <si>
    <t>Nuisance - dust on cars, clothing etc.</t>
  </si>
  <si>
    <t>Air transport then deposition</t>
  </si>
  <si>
    <t xml:space="preserve">As above </t>
  </si>
  <si>
    <t>Very low</t>
  </si>
  <si>
    <t>Local human population, livestock and wildlife.</t>
  </si>
  <si>
    <t xml:space="preserve">Litter </t>
  </si>
  <si>
    <t>Nuisance, loss of amenity and harm to animal health</t>
  </si>
  <si>
    <t>Local residents often sensitive to litter however the waste type is limited to mattresses only, all storage and treatment will be within a building except for uncontaminated ferrous metal storage, the activity is unlikely to generate significant windblown litter.</t>
  </si>
  <si>
    <t>As above. Appropriate measures could include clearing litter arising from the activities from affected areas outside the site.</t>
  </si>
  <si>
    <t>Waste, litter and mud on local roads</t>
  </si>
  <si>
    <t>Nuisance, loss of amenity, road traffic accidents.</t>
  </si>
  <si>
    <t>Vehicles entering and leaving site.</t>
  </si>
  <si>
    <t>Road safety, local residents often sensitive to mud on roads however the waste type is limited to mattresses only, all storage and treatment will be within a building except for uncontaminated ferrous metal storage, the activity is unlikely to generate windblown litter, waste will only be stored on surfaced areas, the activities are unlikely to cause mud, all waste will be kept securely</t>
  </si>
  <si>
    <t>As above. Appropriate measures could include clearing waste, litter and mud arising from the activities from affected areas outside the site.</t>
  </si>
  <si>
    <t>Odour</t>
  </si>
  <si>
    <t>Nuisance, loss of amenity</t>
  </si>
  <si>
    <t>Medium</t>
  </si>
  <si>
    <t>Local residents often sensitive to odour. The waste type is limited to mattresses, which do not degrade quickly but could be soiled, the rules limit the maximum quantity and length of time of mattresses can be stored, all storage and treatment of mattresses will be within a building, except for uncontaminated ferrous metal storage</t>
  </si>
  <si>
    <t>SR - emissions shall be free from odour......  SR (if required) - odour management plan. To manage the risk we may require management system improvements and an odour management plan. Taking this action will control the risk.</t>
  </si>
  <si>
    <t>Noise and vibration</t>
  </si>
  <si>
    <t>Nuisance, loss of amenity, loss of sleep.</t>
  </si>
  <si>
    <t xml:space="preserve">Noise through the air and vibration through the ground. </t>
  </si>
  <si>
    <t>Local residents often sensitive to noise and vibration. All mattress treatment will be within a building, emissions of noise and vibration will be minimised through the management system</t>
  </si>
  <si>
    <t>SR - emissions shall be free from noise and vibration......  SR (if required) - noise and vibration management plan.  Noise restricted by treatement limited to being in buildings. To manage the risk we may require management system improvements and a noise and vibration management plan. Taking this action will control the risk.</t>
  </si>
  <si>
    <t>Scavenging animals and scavenging birds</t>
  </si>
  <si>
    <t>Harm to human health - from waste carried off site and faeces. Nuisance and loss of amenity.</t>
  </si>
  <si>
    <t>Air transport and over land</t>
  </si>
  <si>
    <t>Waste type allowed is not likely to attract scavenging animals and birds.</t>
  </si>
  <si>
    <t>SR - emissions of substances not controlled by emission limits (including those from scavenging animals, scavenging birds and other pests) shall not cause pollution. Scavenging animals and birds will be minimised through the management system.</t>
  </si>
  <si>
    <t>Pests (e.g. flies)</t>
  </si>
  <si>
    <t>Harm to human health, nuisance, loss of amenity</t>
  </si>
  <si>
    <t>Waste type allowed is not likely to attract pests.</t>
  </si>
  <si>
    <t>SR - emissions of substances not controlled by emission limits (including those from scavenging animals, scavenging birds and other pests) shall not cause pollution. Pests will be minimised through the management system.</t>
  </si>
  <si>
    <t>Local human population and local environment</t>
  </si>
  <si>
    <t>Flooding of site</t>
  </si>
  <si>
    <t>If waste is washed off site it may contaminate buildings / gardens / natural habitats downstream.</t>
  </si>
  <si>
    <t>Flood waters</t>
  </si>
  <si>
    <t>Permitted waste types are non-hazardous so any waste washed off site will add to the volume of the local post-flood clean up workload, rather than the hazard. We have set a limit to the maximum quantity of waste allowed on site to reduce this risk.</t>
  </si>
  <si>
    <t>SR - management system (will include flood risk management). To manage the risk we may require management system improvements. Taking this action will control the risk.</t>
  </si>
  <si>
    <t>Local human population and / or livestock after gaining unauthorised access to the waste operation</t>
  </si>
  <si>
    <t>All on-site hazards: wastes; machinery and vehicles.</t>
  </si>
  <si>
    <t>Bodily injury</t>
  </si>
  <si>
    <t>Direct physical contact</t>
  </si>
  <si>
    <t>Permitted waste types are non-hazardous so only a medium magnitude risk is estimated.</t>
  </si>
  <si>
    <t>SR - activities shall be managed and operated in accordance with a management system (will include site security measures to prevent unauthorised access). To manage the risk we may require management system improvements. Taking this action will control the risk.</t>
  </si>
  <si>
    <t>Local human population and local environment.</t>
  </si>
  <si>
    <t>Arson and / or vandalism causing the release of polluting materials to air (smoke or fumes), water or land.</t>
  </si>
  <si>
    <t xml:space="preserve">Respiratory irritation, illness and nuisance to local population.  Injury to staff, firefighters or arsonists/vandals. Pollution of water or land. </t>
  </si>
  <si>
    <t>Air transport of smoke.  Spillages and contaminated firewater by direct run-off from site and via surface water drains and ditches.</t>
  </si>
  <si>
    <t>Permitted waste types are non-hazardous although they are flammable so a medium magnitude risk is estimated. All combustible waste will be stored within a building, the risk of unauthorised access and arson is low, all waste will be kept secure, the fire prevention and mitigation plan will set out control measures including security, fire prevention, fire detection and fire response, there is a limit to maximum quantity of waste on site, the site will not be located within a groundwater source protection zone 1, or within 50 metres of springs, wells or boreholes used for drinking water</t>
  </si>
  <si>
    <t>As above. SR - management system (will include fire and spillages). Fire risk to be managed via the Fire Prevention and Mitigation Plan. Permitted activities do not include the burning of waste.</t>
  </si>
  <si>
    <t>Accidental fire causing the release of polluting materials to air (smoke or fumes), water or land.</t>
  </si>
  <si>
    <t>Respiratory irritation, illness and nuisance to local population.  Injury to staff or firefighters. Pollution of water or land.</t>
  </si>
  <si>
    <t>As above.</t>
  </si>
  <si>
    <t>High</t>
  </si>
  <si>
    <t>Permitted waste types are non-hazardous although they are flammable so a medium magnitude risk is estimated. The rules limit the maximum quantity of waste and the length of time it can be stored, the fire prevention and mitigation plan will set out control measures including fire prevention, detection and response</t>
  </si>
  <si>
    <t>All surface waters close to and downstream of site.</t>
  </si>
  <si>
    <t>Spillage of liquids, leachate from waste, contaminated rainwater run-off from waste e.g. containing suspended solids.</t>
  </si>
  <si>
    <t>Acute effects: oxygen depletion, fish kill and algal blooms</t>
  </si>
  <si>
    <t>Direct run-off from site across ground surface, via surface water drains, ditches etc.</t>
  </si>
  <si>
    <t>Permitted waste types are non-hazardous, do not include sludges or liquids, and are not biodegradable. The waste type is limited to waste mattresses only, all storage and treatment of mattresses will be within a building, except for uncontaminated ferrous metal storage, all potentially polluting liquids will have secondary containment, the site will not be located within a groundwater source protection zone 1, or within 50 metres of springs, wells or boreholes used for drinking water, the fire prevention and mitigation plan will contain measures for dealing with firewater</t>
  </si>
  <si>
    <t>Chronic effects: deterioration of water quality</t>
  </si>
  <si>
    <t>As above.  Indirect run-off via the soil layer</t>
  </si>
  <si>
    <t xml:space="preserve">Abstraction from watercourse downstream of facility (for agricultural or potable use). </t>
  </si>
  <si>
    <t>Acute effects, closure of abstraction intakes.</t>
  </si>
  <si>
    <t>Direct run-off from site across ground surface, via surface water drains, ditches etc. then abstraction.</t>
  </si>
  <si>
    <t>Groundwater</t>
  </si>
  <si>
    <t>Chronic effects: contamination of groundwater, requiring treatment of water or closure of borehole.</t>
  </si>
  <si>
    <t>Transport through soil/groundwater then extraction at borehole.</t>
  </si>
  <si>
    <t>Contaminated waters used for recreational purposes</t>
  </si>
  <si>
    <t>Harm to human health - skin damage or gastro-intestinal illness.</t>
  </si>
  <si>
    <t>Direct contact or ingestion</t>
  </si>
  <si>
    <t xml:space="preserve">Protected sites -  European sites and SSSIs  </t>
  </si>
  <si>
    <t>Any</t>
  </si>
  <si>
    <t>Harm to protected site through toxic contamination, nutrient enrichment, smothering, disturbance, predation etc.</t>
  </si>
  <si>
    <t>Waste operations can cause harm to and deterioration of nature conservation sites however these activities are not allowed within a certain distance of these receptors, emission and pollution controls are required as set out in other risks</t>
  </si>
  <si>
    <t>SR - activities shall not be carried out within 200m of a European Site or SSSI. SR - Activities giving rise to pollution or emissions risks to be controlled via the management system.</t>
  </si>
  <si>
    <t xml:space="preserve">Notes: </t>
  </si>
  <si>
    <t xml:space="preserve">Red triangle indicates comment containing supporting information </t>
  </si>
  <si>
    <t xml:space="preserve">Yellow columns contain drop down menus that allow automatic evaluation of risk in green column </t>
  </si>
  <si>
    <t>Generic risk assessment for standard rules set number SR2024 No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</si>
</sst>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ont>
    <font>
      <b/>
      <sz val="12"/>
      <name val="Arial"/>
      <family val="2"/>
    </font>
    <font>
      <sz val="12"/>
      <name val="Arial"/>
      <family val="2"/>
    </font>
    <font>
      <b/>
      <sz val="12"/>
      <name val="Arial"/>
    </font>
    <font>
      <b/>
      <sz val="14"/>
      <name val="Arial"/>
    </font>
    <font>
      <b/>
      <sz val="14"/>
      <name val="Arial"/>
      <family val="2"/>
    </font>
    <font>
      <b/>
      <sz val="10"/>
      <name val="Arial"/>
      <family val="2"/>
    </font>
    <font>
      <sz val="10"/>
      <name val="Arial"/>
      <family val="2"/>
    </font>
    <font>
      <sz val="9"/>
      <color rgb="FF00000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s>
  <borders count="29">
    <border>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right style="double">
        <color indexed="64"/>
      </right>
      <top/>
      <bottom style="thin">
        <color indexed="64"/>
      </bottom>
      <diagonal/>
    </border>
    <border>
      <left/>
      <right style="double">
        <color indexed="64"/>
      </right>
      <top/>
      <bottom/>
      <diagonal/>
    </border>
    <border>
      <left/>
      <right/>
      <top/>
      <bottom style="dashed">
        <color indexed="64"/>
      </bottom>
      <diagonal/>
    </border>
    <border>
      <left/>
      <right/>
      <top/>
      <bottom style="dotted">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77">
    <xf numFmtId="0" fontId="0" fillId="0" borderId="0" xfId="0"/>
    <xf numFmtId="0" fontId="0" fillId="0" borderId="1" xfId="0" applyBorder="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0" fillId="0" borderId="0" xfId="0" applyAlignment="1">
      <alignment horizontal="center"/>
    </xf>
    <xf numFmtId="0" fontId="0" fillId="0" borderId="8" xfId="0" applyBorder="1"/>
    <xf numFmtId="0" fontId="0" fillId="2" borderId="9" xfId="0" applyFill="1" applyBorder="1" applyAlignment="1">
      <alignment horizontal="centerContinuous" vertical="top"/>
    </xf>
    <xf numFmtId="0" fontId="4" fillId="2" borderId="10" xfId="0" applyFont="1" applyFill="1" applyBorder="1" applyAlignment="1">
      <alignment vertical="center"/>
    </xf>
    <xf numFmtId="0" fontId="4" fillId="2" borderId="9" xfId="0" applyFont="1" applyFill="1" applyBorder="1" applyAlignment="1">
      <alignment horizontal="centerContinuous" vertical="center"/>
    </xf>
    <xf numFmtId="0" fontId="4" fillId="2" borderId="9" xfId="0" applyFont="1" applyFill="1" applyBorder="1" applyAlignment="1">
      <alignment vertical="center"/>
    </xf>
    <xf numFmtId="0" fontId="2" fillId="2" borderId="10" xfId="0" applyFont="1" applyFill="1" applyBorder="1" applyAlignment="1">
      <alignment horizontal="centerContinuous" vertical="center"/>
    </xf>
    <xf numFmtId="0" fontId="0" fillId="2" borderId="11" xfId="0" applyFill="1" applyBorder="1" applyAlignment="1">
      <alignment horizontal="centerContinuous" vertical="center"/>
    </xf>
    <xf numFmtId="0" fontId="6" fillId="0" borderId="0" xfId="0" applyFont="1"/>
    <xf numFmtId="0" fontId="0" fillId="3" borderId="0" xfId="0" applyFill="1"/>
    <xf numFmtId="0" fontId="0" fillId="4" borderId="0" xfId="0" applyFill="1"/>
    <xf numFmtId="0" fontId="0" fillId="5" borderId="0" xfId="0" applyFill="1"/>
    <xf numFmtId="0" fontId="0" fillId="6" borderId="0" xfId="0" applyFill="1"/>
    <xf numFmtId="2" fontId="0" fillId="0" borderId="0" xfId="0" applyNumberFormat="1"/>
    <xf numFmtId="0" fontId="0" fillId="0" borderId="5"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lignment horizontal="center" vertical="top"/>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7" borderId="0" xfId="0" applyFill="1"/>
    <xf numFmtId="0" fontId="0" fillId="7" borderId="15" xfId="0" applyFill="1" applyBorder="1"/>
    <xf numFmtId="0" fontId="0" fillId="7" borderId="16" xfId="0" applyFill="1" applyBorder="1"/>
    <xf numFmtId="0" fontId="2" fillId="7" borderId="0" xfId="0" applyFont="1" applyFill="1"/>
    <xf numFmtId="0" fontId="3" fillId="7" borderId="0" xfId="0" applyFont="1" applyFill="1"/>
    <xf numFmtId="0" fontId="5" fillId="7" borderId="0" xfId="0" applyFont="1" applyFill="1"/>
    <xf numFmtId="0" fontId="4" fillId="7" borderId="0" xfId="0" applyFont="1" applyFill="1"/>
    <xf numFmtId="0" fontId="7" fillId="0" borderId="0" xfId="0" applyFont="1"/>
    <xf numFmtId="0" fontId="7" fillId="0" borderId="0" xfId="0" applyFont="1" applyAlignment="1">
      <alignment horizontal="left"/>
    </xf>
    <xf numFmtId="0" fontId="2" fillId="0" borderId="0" xfId="0" applyFont="1"/>
    <xf numFmtId="0" fontId="7" fillId="0" borderId="0" xfId="0" applyFont="1" applyAlignment="1">
      <alignment horizontal="right"/>
    </xf>
    <xf numFmtId="0" fontId="0" fillId="5" borderId="17" xfId="0" applyFill="1" applyBorder="1" applyAlignment="1" applyProtection="1">
      <alignment vertical="top" wrapText="1"/>
      <protection locked="0"/>
    </xf>
    <xf numFmtId="0" fontId="0" fillId="5" borderId="18" xfId="0" applyFill="1" applyBorder="1" applyAlignment="1" applyProtection="1">
      <alignment vertical="top" wrapText="1"/>
      <protection locked="0"/>
    </xf>
    <xf numFmtId="0" fontId="1" fillId="2" borderId="19" xfId="0" applyFont="1" applyFill="1" applyBorder="1" applyAlignment="1">
      <alignment horizontal="center" vertical="top" wrapText="1"/>
    </xf>
    <xf numFmtId="0" fontId="1" fillId="3" borderId="20" xfId="0" applyFont="1" applyFill="1" applyBorder="1" applyAlignment="1">
      <alignment vertical="top" wrapText="1"/>
    </xf>
    <xf numFmtId="0" fontId="0" fillId="0" borderId="0" xfId="0" applyAlignment="1" applyProtection="1">
      <alignment vertical="top" wrapText="1"/>
      <protection locked="0"/>
    </xf>
    <xf numFmtId="0" fontId="0" fillId="5" borderId="21" xfId="0" applyFill="1" applyBorder="1" applyAlignment="1" applyProtection="1">
      <alignment vertical="top" wrapText="1"/>
      <protection locked="0"/>
    </xf>
    <xf numFmtId="0" fontId="1" fillId="8" borderId="6" xfId="0" applyFont="1" applyFill="1" applyBorder="1" applyAlignment="1" applyProtection="1">
      <alignment vertical="top" wrapText="1"/>
      <protection locked="0"/>
    </xf>
    <xf numFmtId="0" fontId="0" fillId="5" borderId="22" xfId="0" applyFill="1" applyBorder="1" applyAlignment="1" applyProtection="1">
      <alignment vertical="top" wrapText="1"/>
      <protection locked="0"/>
    </xf>
    <xf numFmtId="0" fontId="1" fillId="8" borderId="1" xfId="0" applyFont="1" applyFill="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0" fillId="5" borderId="26" xfId="0" applyFill="1" applyBorder="1" applyAlignment="1" applyProtection="1">
      <alignment vertical="top" wrapText="1"/>
      <protection locked="0"/>
    </xf>
    <xf numFmtId="0" fontId="0" fillId="5" borderId="27" xfId="0" applyFill="1" applyBorder="1" applyAlignment="1" applyProtection="1">
      <alignment vertical="top" wrapText="1"/>
      <protection locked="0"/>
    </xf>
    <xf numFmtId="0" fontId="1" fillId="8" borderId="24" xfId="0" applyFont="1" applyFill="1" applyBorder="1" applyAlignment="1" applyProtection="1">
      <alignment vertical="top" wrapText="1"/>
      <protection locked="0"/>
    </xf>
    <xf numFmtId="0" fontId="0" fillId="0" borderId="28" xfId="0" applyBorder="1" applyAlignment="1" applyProtection="1">
      <alignment vertical="top" wrapText="1"/>
      <protection locked="0"/>
    </xf>
    <xf numFmtId="0" fontId="8" fillId="0" borderId="0" xfId="0" applyFont="1" applyAlignment="1">
      <alignment vertical="top"/>
    </xf>
    <xf numFmtId="0" fontId="8" fillId="5" borderId="17" xfId="0" applyFont="1" applyFill="1" applyBorder="1" applyAlignment="1" applyProtection="1">
      <alignment vertical="top" wrapText="1"/>
      <protection locked="0"/>
    </xf>
    <xf numFmtId="0" fontId="8" fillId="5" borderId="18" xfId="0" applyFont="1" applyFill="1" applyBorder="1" applyAlignment="1" applyProtection="1">
      <alignment vertical="top" wrapText="1"/>
      <protection locked="0"/>
    </xf>
    <xf numFmtId="0" fontId="7" fillId="8" borderId="6" xfId="0" applyFont="1" applyFill="1" applyBorder="1" applyAlignment="1" applyProtection="1">
      <alignment vertical="top" wrapText="1"/>
      <protection locked="0"/>
    </xf>
    <xf numFmtId="0" fontId="8" fillId="0" borderId="0" xfId="0" applyFont="1"/>
    <xf numFmtId="0" fontId="8" fillId="0" borderId="12"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13"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9" fillId="0" borderId="0" xfId="0" applyFont="1" applyAlignment="1">
      <alignment vertical="top"/>
    </xf>
    <xf numFmtId="0" fontId="3" fillId="0" borderId="0" xfId="0" applyFont="1"/>
    <xf numFmtId="0" fontId="8" fillId="0" borderId="0" xfId="0" applyFont="1" applyAlignment="1">
      <alignment vertical="top" wrapText="1"/>
    </xf>
    <xf numFmtId="15" fontId="0" fillId="0" borderId="15" xfId="0" applyNumberFormat="1"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8" fillId="9" borderId="15" xfId="0" applyFont="1"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9" borderId="16" xfId="0" applyFill="1" applyBorder="1" applyAlignment="1" applyProtection="1">
      <alignmen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4"/>
  <sheetViews>
    <sheetView tabSelected="1" topLeftCell="B1" zoomScale="75" zoomScaleNormal="75" workbookViewId="0">
      <selection activeCell="I17" sqref="I17"/>
    </sheetView>
  </sheetViews>
  <sheetFormatPr defaultRowHeight="12.45" x14ac:dyDescent="0.3"/>
  <cols>
    <col min="1" max="1" width="0" hidden="1" customWidth="1"/>
    <col min="2" max="2" width="16.69140625" customWidth="1"/>
    <col min="3" max="3" width="16.84375" customWidth="1"/>
    <col min="4" max="5" width="16.69140625" customWidth="1"/>
    <col min="6" max="6" width="11.84375" customWidth="1"/>
    <col min="7" max="7" width="9.69140625" customWidth="1"/>
    <col min="8" max="8" width="11.3046875" customWidth="1"/>
    <col min="9" max="9" width="48.84375" customWidth="1"/>
    <col min="10" max="10" width="41" customWidth="1"/>
    <col min="11" max="11" width="16.69140625" customWidth="1"/>
  </cols>
  <sheetData>
    <row r="2" spans="2:11" ht="17.600000000000001" x14ac:dyDescent="0.4">
      <c r="B2" s="16" t="s">
        <v>147</v>
      </c>
      <c r="C2" s="16"/>
      <c r="D2" s="16"/>
      <c r="E2" s="69"/>
    </row>
    <row r="3" spans="2:11" ht="12.75" customHeight="1" x14ac:dyDescent="0.4">
      <c r="B3" s="33"/>
      <c r="C3" s="33"/>
      <c r="D3" s="33"/>
      <c r="E3" s="34"/>
      <c r="F3" s="30"/>
      <c r="G3" s="30"/>
      <c r="H3" s="30"/>
      <c r="I3" s="30"/>
      <c r="J3" s="30"/>
      <c r="K3" s="30"/>
    </row>
    <row r="4" spans="2:11" ht="15.45" x14ac:dyDescent="0.4">
      <c r="B4" s="33" t="s">
        <v>0</v>
      </c>
      <c r="C4" s="33"/>
      <c r="D4" s="33"/>
      <c r="E4" s="34"/>
      <c r="F4" s="73" t="s">
        <v>1</v>
      </c>
      <c r="G4" s="73"/>
      <c r="H4" s="73"/>
      <c r="I4" s="73"/>
      <c r="J4" s="73"/>
      <c r="K4" s="31"/>
    </row>
    <row r="5" spans="2:11" ht="9.75" customHeight="1" x14ac:dyDescent="0.4">
      <c r="B5" s="33"/>
      <c r="C5" s="33"/>
      <c r="D5" s="33"/>
      <c r="E5" s="34"/>
      <c r="F5" s="30"/>
      <c r="G5" s="30"/>
      <c r="H5" s="30"/>
      <c r="I5" s="30"/>
      <c r="J5" s="30"/>
      <c r="K5" s="30"/>
    </row>
    <row r="6" spans="2:11" ht="15.45" x14ac:dyDescent="0.4">
      <c r="B6" s="33" t="s">
        <v>2</v>
      </c>
      <c r="C6" s="34"/>
      <c r="D6" s="34"/>
      <c r="E6" s="34"/>
      <c r="F6" s="73" t="s">
        <v>3</v>
      </c>
      <c r="G6" s="73"/>
      <c r="H6" s="73"/>
      <c r="I6" s="73"/>
      <c r="J6" s="73"/>
      <c r="K6" s="31"/>
    </row>
    <row r="7" spans="2:11" ht="9.75" customHeight="1" x14ac:dyDescent="0.4">
      <c r="B7" s="35"/>
      <c r="C7" s="30"/>
      <c r="D7" s="30"/>
      <c r="E7" s="30"/>
      <c r="F7" s="30"/>
      <c r="G7" s="30"/>
      <c r="H7" s="30"/>
      <c r="I7" s="30"/>
      <c r="J7" s="30"/>
      <c r="K7" s="30"/>
    </row>
    <row r="8" spans="2:11" ht="15.75" customHeight="1" x14ac:dyDescent="0.4">
      <c r="B8" s="33" t="s">
        <v>4</v>
      </c>
      <c r="C8" s="34"/>
      <c r="D8" s="34"/>
      <c r="E8" s="34"/>
      <c r="F8" s="74" t="s">
        <v>5</v>
      </c>
      <c r="G8" s="75"/>
      <c r="H8" s="75"/>
      <c r="I8" s="75"/>
      <c r="J8" s="75"/>
      <c r="K8" s="31"/>
    </row>
    <row r="9" spans="2:11" ht="10.5" customHeight="1" x14ac:dyDescent="0.3">
      <c r="B9" s="30"/>
      <c r="C9" s="30"/>
      <c r="D9" s="30"/>
      <c r="E9" s="30"/>
      <c r="F9" s="30"/>
      <c r="G9" s="30"/>
      <c r="H9" s="30"/>
      <c r="I9" s="30"/>
      <c r="J9" s="30"/>
      <c r="K9" s="30"/>
    </row>
    <row r="10" spans="2:11" ht="15.45" x14ac:dyDescent="0.4">
      <c r="B10" s="36" t="s">
        <v>6</v>
      </c>
      <c r="C10" s="30"/>
      <c r="D10" s="30"/>
      <c r="E10" s="30"/>
      <c r="F10" s="76" t="s">
        <v>7</v>
      </c>
      <c r="G10" s="76"/>
      <c r="H10" s="76"/>
      <c r="I10" s="76"/>
      <c r="J10" s="76"/>
      <c r="K10" s="32"/>
    </row>
    <row r="11" spans="2:11" ht="11.25" customHeight="1" x14ac:dyDescent="0.4">
      <c r="B11" s="36"/>
      <c r="C11" s="30"/>
      <c r="D11" s="30"/>
      <c r="E11" s="30"/>
      <c r="F11" s="30"/>
      <c r="G11" s="30"/>
      <c r="H11" s="33"/>
      <c r="I11" s="30"/>
      <c r="J11" s="30"/>
      <c r="K11" s="30"/>
    </row>
    <row r="12" spans="2:11" ht="15.45" x14ac:dyDescent="0.4">
      <c r="B12" s="33" t="s">
        <v>8</v>
      </c>
      <c r="C12" s="30"/>
      <c r="D12" s="30"/>
      <c r="E12" s="30"/>
      <c r="F12" s="71">
        <v>45489</v>
      </c>
      <c r="G12" s="72"/>
      <c r="H12" s="72"/>
      <c r="I12" s="72"/>
      <c r="J12" s="72"/>
      <c r="K12" s="31"/>
    </row>
    <row r="13" spans="2:11" ht="15.45" x14ac:dyDescent="0.4">
      <c r="B13" s="33"/>
      <c r="C13" s="30"/>
      <c r="D13" s="30"/>
      <c r="E13" s="30"/>
      <c r="F13" s="30"/>
      <c r="G13" s="30"/>
      <c r="H13" s="33"/>
      <c r="I13" s="30"/>
      <c r="J13" s="30"/>
      <c r="K13" s="30"/>
    </row>
    <row r="14" spans="2:11" ht="15.45" x14ac:dyDescent="0.4">
      <c r="B14" s="39"/>
      <c r="C14" t="s">
        <v>9</v>
      </c>
      <c r="H14" s="39"/>
    </row>
    <row r="15" spans="2:11" ht="15.45" x14ac:dyDescent="0.4">
      <c r="B15" s="39"/>
      <c r="C15" t="s">
        <v>10</v>
      </c>
      <c r="D15" s="61" t="s">
        <v>11</v>
      </c>
      <c r="H15" s="39"/>
    </row>
    <row r="16" spans="2:11" x14ac:dyDescent="0.3">
      <c r="D16" t="s">
        <v>12</v>
      </c>
    </row>
    <row r="17" spans="1:11" x14ac:dyDescent="0.3">
      <c r="C17" t="s">
        <v>13</v>
      </c>
      <c r="D17" t="s">
        <v>14</v>
      </c>
    </row>
    <row r="18" spans="1:11" x14ac:dyDescent="0.3">
      <c r="C18" t="s">
        <v>15</v>
      </c>
      <c r="D18" s="61" t="s">
        <v>16</v>
      </c>
    </row>
    <row r="19" spans="1:11" x14ac:dyDescent="0.3">
      <c r="C19" t="s">
        <v>17</v>
      </c>
      <c r="D19" t="s">
        <v>18</v>
      </c>
    </row>
    <row r="20" spans="1:11" x14ac:dyDescent="0.3">
      <c r="C20" t="s">
        <v>19</v>
      </c>
      <c r="D20" t="s">
        <v>20</v>
      </c>
    </row>
    <row r="21" spans="1:11" x14ac:dyDescent="0.3">
      <c r="C21" t="s">
        <v>21</v>
      </c>
      <c r="D21" t="s">
        <v>22</v>
      </c>
    </row>
    <row r="22" spans="1:11" x14ac:dyDescent="0.3">
      <c r="D22" t="s">
        <v>23</v>
      </c>
    </row>
    <row r="23" spans="1:11" x14ac:dyDescent="0.3">
      <c r="C23" t="s">
        <v>24</v>
      </c>
      <c r="D23" t="s">
        <v>25</v>
      </c>
    </row>
    <row r="24" spans="1:11" x14ac:dyDescent="0.3">
      <c r="D24" t="s">
        <v>26</v>
      </c>
    </row>
    <row r="25" spans="1:11" x14ac:dyDescent="0.3">
      <c r="C25" t="s">
        <v>27</v>
      </c>
      <c r="D25" s="61" t="s">
        <v>28</v>
      </c>
    </row>
    <row r="26" spans="1:11" x14ac:dyDescent="0.3">
      <c r="D26" t="s">
        <v>29</v>
      </c>
    </row>
    <row r="27" spans="1:11" x14ac:dyDescent="0.3">
      <c r="C27" t="s">
        <v>30</v>
      </c>
      <c r="D27" t="s">
        <v>31</v>
      </c>
    </row>
    <row r="28" spans="1:11" x14ac:dyDescent="0.3">
      <c r="C28" t="s">
        <v>32</v>
      </c>
      <c r="D28" s="68" t="s">
        <v>33</v>
      </c>
    </row>
    <row r="29" spans="1:11" x14ac:dyDescent="0.3">
      <c r="C29" s="57"/>
      <c r="D29" s="70"/>
      <c r="E29" s="70"/>
      <c r="F29" s="70"/>
      <c r="G29" s="70"/>
      <c r="H29" s="70"/>
      <c r="I29" s="70"/>
      <c r="J29" s="70"/>
      <c r="K29" s="70"/>
    </row>
    <row r="30" spans="1:11" x14ac:dyDescent="0.3">
      <c r="C30" t="s">
        <v>34</v>
      </c>
      <c r="D30" t="s">
        <v>35</v>
      </c>
    </row>
    <row r="31" spans="1:11" ht="12.9" thickBot="1" x14ac:dyDescent="0.35"/>
    <row r="32" spans="1:11" ht="28.5" customHeight="1" thickTop="1" x14ac:dyDescent="0.3">
      <c r="A32" s="1"/>
      <c r="B32" s="14" t="s">
        <v>36</v>
      </c>
      <c r="C32" s="10"/>
      <c r="D32" s="10"/>
      <c r="E32" s="10"/>
      <c r="F32" s="11"/>
      <c r="G32" s="12" t="s">
        <v>37</v>
      </c>
      <c r="H32" s="12"/>
      <c r="I32" s="13"/>
      <c r="J32" s="14" t="s">
        <v>38</v>
      </c>
      <c r="K32" s="15"/>
    </row>
    <row r="33" spans="1:11" ht="24.9" x14ac:dyDescent="0.3">
      <c r="B33" s="2" t="s">
        <v>39</v>
      </c>
      <c r="C33" s="3" t="s">
        <v>40</v>
      </c>
      <c r="D33" s="3" t="s">
        <v>41</v>
      </c>
      <c r="E33" s="4" t="s">
        <v>42</v>
      </c>
      <c r="F33" s="2" t="s">
        <v>43</v>
      </c>
      <c r="G33" s="3" t="s">
        <v>44</v>
      </c>
      <c r="H33" s="3" t="s">
        <v>45</v>
      </c>
      <c r="I33" s="4" t="s">
        <v>46</v>
      </c>
      <c r="J33" s="2" t="s">
        <v>47</v>
      </c>
      <c r="K33" s="43" t="s">
        <v>48</v>
      </c>
    </row>
    <row r="34" spans="1:11" ht="121.5" customHeight="1" x14ac:dyDescent="0.3">
      <c r="B34" s="5" t="s">
        <v>49</v>
      </c>
      <c r="C34" s="6" t="s">
        <v>50</v>
      </c>
      <c r="D34" s="6" t="s">
        <v>51</v>
      </c>
      <c r="E34" s="7" t="s">
        <v>52</v>
      </c>
      <c r="F34" s="5" t="s">
        <v>53</v>
      </c>
      <c r="G34" s="6" t="s">
        <v>54</v>
      </c>
      <c r="H34" s="6" t="s">
        <v>55</v>
      </c>
      <c r="I34" s="7" t="s">
        <v>56</v>
      </c>
      <c r="J34" s="5" t="s">
        <v>57</v>
      </c>
      <c r="K34" s="44" t="s">
        <v>58</v>
      </c>
    </row>
    <row r="35" spans="1:11" ht="99.45" x14ac:dyDescent="0.3">
      <c r="A35" s="27"/>
      <c r="B35" s="22" t="s">
        <v>59</v>
      </c>
      <c r="C35" s="23" t="s">
        <v>60</v>
      </c>
      <c r="D35" s="23" t="s">
        <v>61</v>
      </c>
      <c r="E35" s="24" t="s">
        <v>62</v>
      </c>
      <c r="F35" s="58" t="s">
        <v>63</v>
      </c>
      <c r="G35" s="59" t="s">
        <v>63</v>
      </c>
      <c r="H35" s="60" t="s">
        <v>63</v>
      </c>
      <c r="I35" s="65" t="s">
        <v>64</v>
      </c>
      <c r="J35" s="63" t="s">
        <v>65</v>
      </c>
      <c r="K35" s="28" t="s">
        <v>63</v>
      </c>
    </row>
    <row r="36" spans="1:11" ht="24.9" x14ac:dyDescent="0.3">
      <c r="A36" s="27"/>
      <c r="B36" s="22" t="s">
        <v>59</v>
      </c>
      <c r="C36" s="23" t="s">
        <v>66</v>
      </c>
      <c r="D36" s="23" t="s">
        <v>67</v>
      </c>
      <c r="E36" s="24" t="s">
        <v>68</v>
      </c>
      <c r="F36" s="41" t="s">
        <v>63</v>
      </c>
      <c r="G36" s="42" t="s">
        <v>63</v>
      </c>
      <c r="H36" s="47" t="s">
        <v>63</v>
      </c>
      <c r="I36" s="65" t="s">
        <v>66</v>
      </c>
      <c r="J36" s="22" t="s">
        <v>69</v>
      </c>
      <c r="K36" s="28" t="s">
        <v>70</v>
      </c>
    </row>
    <row r="37" spans="1:11" ht="62.15" x14ac:dyDescent="0.3">
      <c r="A37" s="27"/>
      <c r="B37" s="22" t="s">
        <v>71</v>
      </c>
      <c r="C37" s="23" t="s">
        <v>72</v>
      </c>
      <c r="D37" s="23" t="s">
        <v>73</v>
      </c>
      <c r="E37" s="24" t="s">
        <v>68</v>
      </c>
      <c r="F37" s="41" t="s">
        <v>63</v>
      </c>
      <c r="G37" s="42" t="s">
        <v>63</v>
      </c>
      <c r="H37" s="47" t="s">
        <v>63</v>
      </c>
      <c r="I37" s="65" t="s">
        <v>74</v>
      </c>
      <c r="J37" s="22" t="s">
        <v>75</v>
      </c>
      <c r="K37" s="28" t="s">
        <v>70</v>
      </c>
    </row>
    <row r="38" spans="1:11" ht="87" x14ac:dyDescent="0.3">
      <c r="A38" s="27"/>
      <c r="B38" s="22" t="s">
        <v>59</v>
      </c>
      <c r="C38" s="23" t="s">
        <v>76</v>
      </c>
      <c r="D38" s="23" t="s">
        <v>77</v>
      </c>
      <c r="E38" s="24" t="s">
        <v>78</v>
      </c>
      <c r="F38" s="41" t="s">
        <v>63</v>
      </c>
      <c r="G38" s="42" t="s">
        <v>63</v>
      </c>
      <c r="H38" s="47" t="s">
        <v>63</v>
      </c>
      <c r="I38" s="65" t="s">
        <v>79</v>
      </c>
      <c r="J38" s="22" t="s">
        <v>80</v>
      </c>
      <c r="K38" s="28" t="s">
        <v>63</v>
      </c>
    </row>
    <row r="39" spans="1:11" ht="74.599999999999994" x14ac:dyDescent="0.3">
      <c r="A39" s="27"/>
      <c r="B39" s="22" t="s">
        <v>59</v>
      </c>
      <c r="C39" s="23" t="s">
        <v>81</v>
      </c>
      <c r="D39" s="23" t="s">
        <v>82</v>
      </c>
      <c r="E39" s="24" t="s">
        <v>62</v>
      </c>
      <c r="F39" s="58" t="s">
        <v>83</v>
      </c>
      <c r="G39" s="59" t="s">
        <v>83</v>
      </c>
      <c r="H39" s="60" t="s">
        <v>83</v>
      </c>
      <c r="I39" s="65" t="s">
        <v>84</v>
      </c>
      <c r="J39" s="63" t="s">
        <v>85</v>
      </c>
      <c r="K39" s="28" t="s">
        <v>63</v>
      </c>
    </row>
    <row r="40" spans="1:11" ht="87" x14ac:dyDescent="0.3">
      <c r="A40" s="27"/>
      <c r="B40" s="22" t="s">
        <v>59</v>
      </c>
      <c r="C40" s="23" t="s">
        <v>86</v>
      </c>
      <c r="D40" s="23" t="s">
        <v>87</v>
      </c>
      <c r="E40" s="24" t="s">
        <v>88</v>
      </c>
      <c r="F40" s="41" t="s">
        <v>83</v>
      </c>
      <c r="G40" s="42" t="s">
        <v>83</v>
      </c>
      <c r="H40" s="47" t="s">
        <v>83</v>
      </c>
      <c r="I40" s="65" t="s">
        <v>89</v>
      </c>
      <c r="J40" s="63" t="s">
        <v>90</v>
      </c>
      <c r="K40" s="28" t="s">
        <v>63</v>
      </c>
    </row>
    <row r="41" spans="1:11" ht="62.15" x14ac:dyDescent="0.3">
      <c r="A41" s="27"/>
      <c r="B41" s="22" t="s">
        <v>59</v>
      </c>
      <c r="C41" s="23" t="s">
        <v>91</v>
      </c>
      <c r="D41" s="64" t="s">
        <v>92</v>
      </c>
      <c r="E41" s="24" t="s">
        <v>93</v>
      </c>
      <c r="F41" s="41" t="s">
        <v>63</v>
      </c>
      <c r="G41" s="42" t="s">
        <v>63</v>
      </c>
      <c r="H41" s="47" t="s">
        <v>63</v>
      </c>
      <c r="I41" s="65" t="s">
        <v>94</v>
      </c>
      <c r="J41" s="63" t="s">
        <v>95</v>
      </c>
      <c r="K41" s="28" t="s">
        <v>70</v>
      </c>
    </row>
    <row r="42" spans="1:11" ht="62.15" x14ac:dyDescent="0.3">
      <c r="A42" s="27"/>
      <c r="B42" s="22" t="s">
        <v>59</v>
      </c>
      <c r="C42" s="23" t="s">
        <v>96</v>
      </c>
      <c r="D42" s="23" t="s">
        <v>97</v>
      </c>
      <c r="E42" s="24" t="s">
        <v>93</v>
      </c>
      <c r="F42" s="58" t="s">
        <v>63</v>
      </c>
      <c r="G42" s="59" t="s">
        <v>63</v>
      </c>
      <c r="H42" s="60" t="s">
        <v>63</v>
      </c>
      <c r="I42" s="24" t="s">
        <v>98</v>
      </c>
      <c r="J42" s="63" t="s">
        <v>99</v>
      </c>
      <c r="K42" s="28" t="s">
        <v>63</v>
      </c>
    </row>
    <row r="43" spans="1:11" ht="74.599999999999994" x14ac:dyDescent="0.3">
      <c r="A43" s="27"/>
      <c r="B43" s="22" t="s">
        <v>100</v>
      </c>
      <c r="C43" s="23" t="s">
        <v>101</v>
      </c>
      <c r="D43" s="23" t="s">
        <v>102</v>
      </c>
      <c r="E43" s="24" t="s">
        <v>103</v>
      </c>
      <c r="F43" s="41" t="s">
        <v>63</v>
      </c>
      <c r="G43" s="42" t="s">
        <v>83</v>
      </c>
      <c r="H43" s="47" t="s">
        <v>63</v>
      </c>
      <c r="I43" s="65" t="s">
        <v>104</v>
      </c>
      <c r="J43" s="63" t="s">
        <v>105</v>
      </c>
      <c r="K43" s="66" t="s">
        <v>63</v>
      </c>
    </row>
    <row r="44" spans="1:11" ht="87" x14ac:dyDescent="0.3">
      <c r="A44" s="27"/>
      <c r="B44" s="22" t="s">
        <v>106</v>
      </c>
      <c r="C44" s="23" t="s">
        <v>107</v>
      </c>
      <c r="D44" s="23" t="s">
        <v>108</v>
      </c>
      <c r="E44" s="24" t="s">
        <v>109</v>
      </c>
      <c r="F44" s="41" t="s">
        <v>83</v>
      </c>
      <c r="G44" s="42" t="s">
        <v>83</v>
      </c>
      <c r="H44" s="47" t="s">
        <v>83</v>
      </c>
      <c r="I44" s="24" t="s">
        <v>110</v>
      </c>
      <c r="J44" s="63" t="s">
        <v>111</v>
      </c>
      <c r="K44" s="28" t="s">
        <v>63</v>
      </c>
    </row>
    <row r="45" spans="1:11" ht="124.3" x14ac:dyDescent="0.3">
      <c r="A45" s="27"/>
      <c r="B45" s="22" t="s">
        <v>112</v>
      </c>
      <c r="C45" s="23" t="s">
        <v>113</v>
      </c>
      <c r="D45" s="23" t="s">
        <v>114</v>
      </c>
      <c r="E45" s="24" t="s">
        <v>115</v>
      </c>
      <c r="F45" s="41" t="s">
        <v>83</v>
      </c>
      <c r="G45" s="42" t="s">
        <v>83</v>
      </c>
      <c r="H45" s="47" t="s">
        <v>83</v>
      </c>
      <c r="I45" s="65" t="s">
        <v>116</v>
      </c>
      <c r="J45" s="63" t="s">
        <v>117</v>
      </c>
      <c r="K45" s="28" t="s">
        <v>63</v>
      </c>
    </row>
    <row r="46" spans="1:11" ht="87" x14ac:dyDescent="0.3">
      <c r="A46" s="27"/>
      <c r="B46" s="22" t="s">
        <v>100</v>
      </c>
      <c r="C46" s="23" t="s">
        <v>118</v>
      </c>
      <c r="D46" s="23" t="s">
        <v>119</v>
      </c>
      <c r="E46" s="24" t="s">
        <v>120</v>
      </c>
      <c r="F46" s="41" t="s">
        <v>83</v>
      </c>
      <c r="G46" s="42" t="s">
        <v>121</v>
      </c>
      <c r="H46" s="47" t="s">
        <v>83</v>
      </c>
      <c r="I46" s="65" t="s">
        <v>122</v>
      </c>
      <c r="J46" s="63" t="s">
        <v>117</v>
      </c>
      <c r="K46" s="28" t="s">
        <v>63</v>
      </c>
    </row>
    <row r="47" spans="1:11" ht="124.3" x14ac:dyDescent="0.3">
      <c r="A47" s="27"/>
      <c r="B47" s="22" t="s">
        <v>123</v>
      </c>
      <c r="C47" s="23" t="s">
        <v>124</v>
      </c>
      <c r="D47" s="23" t="s">
        <v>125</v>
      </c>
      <c r="E47" s="24" t="s">
        <v>126</v>
      </c>
      <c r="F47" s="41" t="s">
        <v>63</v>
      </c>
      <c r="G47" s="42" t="s">
        <v>63</v>
      </c>
      <c r="H47" s="47" t="s">
        <v>63</v>
      </c>
      <c r="I47" s="24" t="s">
        <v>127</v>
      </c>
      <c r="J47" s="22" t="s">
        <v>66</v>
      </c>
      <c r="K47" s="28" t="s">
        <v>63</v>
      </c>
    </row>
    <row r="48" spans="1:11" ht="124.3" x14ac:dyDescent="0.3">
      <c r="A48" s="27"/>
      <c r="B48" s="22" t="s">
        <v>123</v>
      </c>
      <c r="C48" s="23" t="s">
        <v>69</v>
      </c>
      <c r="D48" s="23" t="s">
        <v>128</v>
      </c>
      <c r="E48" s="24" t="s">
        <v>129</v>
      </c>
      <c r="F48" s="41" t="s">
        <v>63</v>
      </c>
      <c r="G48" s="42" t="s">
        <v>63</v>
      </c>
      <c r="H48" s="47" t="s">
        <v>63</v>
      </c>
      <c r="I48" s="24" t="s">
        <v>127</v>
      </c>
      <c r="J48" s="22" t="s">
        <v>66</v>
      </c>
      <c r="K48" s="28" t="s">
        <v>63</v>
      </c>
    </row>
    <row r="49" spans="1:11" ht="124.3" x14ac:dyDescent="0.3">
      <c r="A49" s="27"/>
      <c r="B49" s="22" t="s">
        <v>130</v>
      </c>
      <c r="C49" s="23" t="s">
        <v>66</v>
      </c>
      <c r="D49" s="23" t="s">
        <v>131</v>
      </c>
      <c r="E49" s="24" t="s">
        <v>132</v>
      </c>
      <c r="F49" s="41" t="s">
        <v>63</v>
      </c>
      <c r="G49" s="42" t="s">
        <v>63</v>
      </c>
      <c r="H49" s="47" t="s">
        <v>63</v>
      </c>
      <c r="I49" s="24" t="s">
        <v>127</v>
      </c>
      <c r="J49" s="22" t="s">
        <v>66</v>
      </c>
      <c r="K49" s="28" t="s">
        <v>63</v>
      </c>
    </row>
    <row r="50" spans="1:11" ht="127.5" customHeight="1" thickBot="1" x14ac:dyDescent="0.35">
      <c r="A50" s="27"/>
      <c r="B50" s="25" t="s">
        <v>133</v>
      </c>
      <c r="C50" s="26" t="s">
        <v>66</v>
      </c>
      <c r="D50" s="26" t="s">
        <v>134</v>
      </c>
      <c r="E50" s="45" t="s">
        <v>135</v>
      </c>
      <c r="F50" s="48" t="s">
        <v>63</v>
      </c>
      <c r="G50" s="46" t="s">
        <v>63</v>
      </c>
      <c r="H50" s="49" t="s">
        <v>63</v>
      </c>
      <c r="I50" s="24" t="s">
        <v>127</v>
      </c>
      <c r="J50" s="22" t="s">
        <v>66</v>
      </c>
      <c r="K50" s="29" t="s">
        <v>63</v>
      </c>
    </row>
    <row r="51" spans="1:11" ht="127.5" customHeight="1" thickTop="1" thickBot="1" x14ac:dyDescent="0.35">
      <c r="A51" s="27"/>
      <c r="B51" s="50" t="s">
        <v>59</v>
      </c>
      <c r="C51" s="51" t="s">
        <v>136</v>
      </c>
      <c r="D51" s="51" t="s">
        <v>137</v>
      </c>
      <c r="E51" s="52" t="s">
        <v>138</v>
      </c>
      <c r="F51" s="53" t="s">
        <v>63</v>
      </c>
      <c r="G51" s="54" t="s">
        <v>63</v>
      </c>
      <c r="H51" s="55" t="s">
        <v>63</v>
      </c>
      <c r="I51" s="24" t="s">
        <v>127</v>
      </c>
      <c r="J51" s="22" t="s">
        <v>66</v>
      </c>
      <c r="K51" s="56" t="s">
        <v>70</v>
      </c>
    </row>
    <row r="52" spans="1:11" ht="115.5" customHeight="1" thickTop="1" thickBot="1" x14ac:dyDescent="0.35">
      <c r="A52" s="27"/>
      <c r="B52" s="25" t="s">
        <v>139</v>
      </c>
      <c r="C52" s="26" t="s">
        <v>140</v>
      </c>
      <c r="D52" s="26" t="s">
        <v>141</v>
      </c>
      <c r="E52" s="45" t="s">
        <v>140</v>
      </c>
      <c r="F52" s="41" t="s">
        <v>63</v>
      </c>
      <c r="G52" s="46" t="s">
        <v>63</v>
      </c>
      <c r="H52" s="47" t="s">
        <v>63</v>
      </c>
      <c r="I52" s="67" t="s">
        <v>142</v>
      </c>
      <c r="J52" s="62" t="s">
        <v>143</v>
      </c>
      <c r="K52" s="29" t="s">
        <v>63</v>
      </c>
    </row>
    <row r="53" spans="1:11" ht="12.9" thickTop="1" x14ac:dyDescent="0.3">
      <c r="A53" s="8"/>
      <c r="B53" s="9"/>
      <c r="C53" s="9"/>
      <c r="D53" s="9"/>
      <c r="E53" s="9"/>
      <c r="F53" s="9"/>
      <c r="G53" s="9"/>
      <c r="H53" s="9"/>
      <c r="I53" s="9"/>
      <c r="J53" s="9"/>
      <c r="K53" s="9"/>
    </row>
    <row r="54" spans="1:11" ht="15.45" x14ac:dyDescent="0.4">
      <c r="A54" s="8"/>
      <c r="B54" s="40" t="s">
        <v>144</v>
      </c>
      <c r="C54" t="s">
        <v>145</v>
      </c>
      <c r="H54" s="39"/>
    </row>
    <row r="55" spans="1:11" ht="15.45" x14ac:dyDescent="0.4">
      <c r="A55" s="8"/>
      <c r="B55" s="37"/>
      <c r="C55" t="s">
        <v>146</v>
      </c>
      <c r="H55" s="39"/>
    </row>
    <row r="56" spans="1:11" ht="15.45" x14ac:dyDescent="0.4">
      <c r="A56" s="8"/>
      <c r="B56" s="37"/>
      <c r="H56" s="39"/>
    </row>
    <row r="57" spans="1:11" ht="15.45" hidden="1" x14ac:dyDescent="0.4">
      <c r="A57" s="8"/>
      <c r="B57" s="37"/>
      <c r="H57" s="39"/>
    </row>
    <row r="58" spans="1:11" hidden="1" x14ac:dyDescent="0.3">
      <c r="A58" s="8"/>
    </row>
    <row r="59" spans="1:11" hidden="1" x14ac:dyDescent="0.3">
      <c r="A59" s="8"/>
      <c r="C59" s="38" t="s">
        <v>70</v>
      </c>
      <c r="D59" s="38" t="s">
        <v>63</v>
      </c>
      <c r="E59" s="38" t="s">
        <v>83</v>
      </c>
      <c r="F59" s="38" t="s">
        <v>121</v>
      </c>
    </row>
    <row r="60" spans="1:11" hidden="1" x14ac:dyDescent="0.3">
      <c r="A60" s="8"/>
      <c r="B60" s="37" t="s">
        <v>121</v>
      </c>
      <c r="C60" s="20">
        <v>4</v>
      </c>
      <c r="D60" s="19">
        <v>8</v>
      </c>
      <c r="E60" s="18">
        <v>12</v>
      </c>
      <c r="F60" s="18">
        <v>16</v>
      </c>
    </row>
    <row r="61" spans="1:11" hidden="1" x14ac:dyDescent="0.3">
      <c r="A61" s="8"/>
      <c r="B61" s="37" t="s">
        <v>83</v>
      </c>
      <c r="C61" s="20">
        <v>3</v>
      </c>
      <c r="D61" s="19">
        <v>6</v>
      </c>
      <c r="E61" s="19">
        <v>9</v>
      </c>
      <c r="F61" s="18">
        <v>12</v>
      </c>
    </row>
    <row r="62" spans="1:11" hidden="1" x14ac:dyDescent="0.3">
      <c r="A62" s="8"/>
      <c r="B62" s="37" t="s">
        <v>63</v>
      </c>
      <c r="C62" s="20">
        <v>2</v>
      </c>
      <c r="D62" s="20">
        <v>4</v>
      </c>
      <c r="E62" s="19">
        <v>6</v>
      </c>
      <c r="F62" s="19">
        <v>8</v>
      </c>
    </row>
    <row r="63" spans="1:11" hidden="1" x14ac:dyDescent="0.3">
      <c r="A63" s="8"/>
      <c r="B63" s="37" t="s">
        <v>70</v>
      </c>
      <c r="C63" s="20">
        <v>1</v>
      </c>
      <c r="D63" s="20">
        <v>2</v>
      </c>
      <c r="E63" s="20">
        <v>3</v>
      </c>
      <c r="F63" s="20">
        <v>4</v>
      </c>
    </row>
    <row r="64" spans="1:11" hidden="1" x14ac:dyDescent="0.3">
      <c r="A64" s="8"/>
    </row>
    <row r="65" spans="1:11" hidden="1" x14ac:dyDescent="0.3">
      <c r="A65" s="8"/>
    </row>
    <row r="66" spans="1:11" hidden="1" x14ac:dyDescent="0.3">
      <c r="A66" s="8"/>
    </row>
    <row r="67" spans="1:11" hidden="1" x14ac:dyDescent="0.3">
      <c r="A67" s="8"/>
      <c r="F67" t="s">
        <v>70</v>
      </c>
      <c r="H67" s="17" t="e">
        <f>IF(#REF!="",0,IF(#REF!="Very low",1,IF(#REF!="Low",2,IF(#REF!="Medium",3,IF(#REF!="High",4,F49)))))</f>
        <v>#REF!</v>
      </c>
      <c r="I67" s="17" t="e">
        <f>IF(#REF!="",0,IF(#REF!="Very low",1,IF(#REF!="Low",2,IF(#REF!="Medium",3,IF(#REF!="High",4,G49)))))</f>
        <v>#REF!</v>
      </c>
      <c r="J67" s="21" t="e">
        <f>IF(H67*I67=0,"",IF(H67*I67&gt;0.5,H67*I67))</f>
        <v>#REF!</v>
      </c>
      <c r="K67" t="e">
        <f>IF(J67="","",IF(J67&lt;5, "Low",IF(J67&lt;11,"Medium",IF(J67&gt;11,"High"))))</f>
        <v>#REF!</v>
      </c>
    </row>
    <row r="68" spans="1:11" hidden="1" x14ac:dyDescent="0.3">
      <c r="A68" s="8"/>
      <c r="F68" t="s">
        <v>63</v>
      </c>
      <c r="H68" s="17">
        <f>IF(F49="",0,IF(F49="Very low",1,IF(F49="Low",2,IF(F49="Medium",3,IF(F49="High",4,#REF!)))))</f>
        <v>2</v>
      </c>
      <c r="I68" s="17">
        <f>IF(G49="",0,IF(G49="Very low",1,IF(G49="Low",2,IF(G49="Medium",3,IF(G49="High",4,#REF!)))))</f>
        <v>2</v>
      </c>
      <c r="J68" s="21">
        <f t="shared" ref="J68:J86" si="0">IF(H68*I68=0,"",IF(H68*I68&gt;0.5,H68*I68))</f>
        <v>4</v>
      </c>
      <c r="K68" t="str">
        <f t="shared" ref="K68:K86" si="1">IF(J68="","",IF(J68&lt;5, "Low",IF(J68&lt;11,"Medium",IF(J68&gt;11,"High"))))</f>
        <v>Low</v>
      </c>
    </row>
    <row r="69" spans="1:11" hidden="1" x14ac:dyDescent="0.3">
      <c r="A69" s="8"/>
      <c r="F69" t="s">
        <v>83</v>
      </c>
      <c r="H69" s="17" t="e">
        <f>IF(#REF!="",0,IF(#REF!="Very low",1,IF(#REF!="Low",2,IF(#REF!="Medium",3,IF(#REF!="High",4,F35)))))</f>
        <v>#REF!</v>
      </c>
      <c r="I69" s="17" t="e">
        <f>IF(#REF!="",0,IF(#REF!="Very low",1,IF(#REF!="Low",2,IF(#REF!="Medium",3,IF(#REF!="High",4,G35)))))</f>
        <v>#REF!</v>
      </c>
      <c r="J69" s="21" t="e">
        <f t="shared" si="0"/>
        <v>#REF!</v>
      </c>
      <c r="K69" t="e">
        <f t="shared" si="1"/>
        <v>#REF!</v>
      </c>
    </row>
    <row r="70" spans="1:11" hidden="1" x14ac:dyDescent="0.3">
      <c r="A70" s="8"/>
      <c r="F70" t="s">
        <v>121</v>
      </c>
      <c r="H70" s="17">
        <f>IF(F35="",0,IF(F35="Very low",1,IF(F35="Low",2,IF(F35="Medium",3,IF(F35="High",4,F36)))))</f>
        <v>2</v>
      </c>
      <c r="I70" s="17">
        <f>IF(G35="",0,IF(G35="Very low",1,IF(G35="Low",2,IF(G35="Medium",3,IF(G35="High",4,G36)))))</f>
        <v>2</v>
      </c>
      <c r="J70" s="21">
        <f t="shared" si="0"/>
        <v>4</v>
      </c>
      <c r="K70" t="str">
        <f t="shared" si="1"/>
        <v>Low</v>
      </c>
    </row>
    <row r="71" spans="1:11" hidden="1" x14ac:dyDescent="0.3">
      <c r="A71" s="8"/>
      <c r="H71" s="17">
        <f>IF(F36="",0,IF(F36="Very low",1,IF(F36="Low",2,IF(F36="Medium",3,IF(F36="High",4,#REF!)))))</f>
        <v>2</v>
      </c>
      <c r="I71" s="17">
        <f>IF(G36="",0,IF(G36="Very low",1,IF(G36="Low",2,IF(G36="Medium",3,IF(G36="High",4,#REF!)))))</f>
        <v>2</v>
      </c>
      <c r="J71" s="21">
        <f t="shared" si="0"/>
        <v>4</v>
      </c>
      <c r="K71" t="str">
        <f t="shared" si="1"/>
        <v>Low</v>
      </c>
    </row>
    <row r="72" spans="1:11" hidden="1" x14ac:dyDescent="0.3">
      <c r="A72" s="8"/>
      <c r="H72" s="17" t="e">
        <f>IF(#REF!="",0,IF(#REF!="Very low",1,IF(#REF!="Low",2,IF(#REF!="Medium",3,IF(#REF!="High",4,F38)))))</f>
        <v>#REF!</v>
      </c>
      <c r="I72" s="17" t="e">
        <f>IF(#REF!="",0,IF(#REF!="Very low",1,IF(#REF!="Low",2,IF(#REF!="Medium",3,IF(#REF!="High",4,G38)))))</f>
        <v>#REF!</v>
      </c>
      <c r="J72" s="21" t="e">
        <f t="shared" si="0"/>
        <v>#REF!</v>
      </c>
      <c r="K72" t="e">
        <f t="shared" si="1"/>
        <v>#REF!</v>
      </c>
    </row>
    <row r="73" spans="1:11" hidden="1" x14ac:dyDescent="0.3">
      <c r="A73" s="8"/>
      <c r="H73" s="17">
        <f>IF(F38="",0,IF(F38="Very low",1,IF(F38="Low",2,IF(F38="Medium",3,IF(F38="High",4,F39)))))</f>
        <v>2</v>
      </c>
      <c r="I73" s="17">
        <f>IF(G38="",0,IF(G38="Very low",1,IF(G38="Low",2,IF(G38="Medium",3,IF(G38="High",4,G39)))))</f>
        <v>2</v>
      </c>
      <c r="J73" s="21">
        <f t="shared" si="0"/>
        <v>4</v>
      </c>
      <c r="K73" t="str">
        <f t="shared" si="1"/>
        <v>Low</v>
      </c>
    </row>
    <row r="74" spans="1:11" hidden="1" x14ac:dyDescent="0.3">
      <c r="A74" s="8"/>
      <c r="H74" s="17">
        <f>IF(F39="",0,IF(F39="Very low",1,IF(F39="Low",2,IF(F39="Medium",3,IF(F39="High",4,#REF!)))))</f>
        <v>3</v>
      </c>
      <c r="I74" s="17">
        <f>IF(G39="",0,IF(G39="Very low",1,IF(G39="Low",2,IF(G39="Medium",3,IF(G39="High",4,#REF!)))))</f>
        <v>3</v>
      </c>
      <c r="J74" s="21">
        <f t="shared" si="0"/>
        <v>9</v>
      </c>
      <c r="K74" t="str">
        <f t="shared" si="1"/>
        <v>Medium</v>
      </c>
    </row>
    <row r="75" spans="1:11" hidden="1" x14ac:dyDescent="0.3">
      <c r="A75" s="8"/>
      <c r="C75" t="s">
        <v>70</v>
      </c>
      <c r="D75" t="s">
        <v>63</v>
      </c>
      <c r="E75" t="s">
        <v>83</v>
      </c>
      <c r="F75" t="s">
        <v>121</v>
      </c>
      <c r="H75" s="17" t="e">
        <f>IF(#REF!="",0,IF(#REF!="Very low",1,IF(#REF!="Low",2,IF(#REF!="Medium",3,IF(#REF!="High",4,#REF!)))))</f>
        <v>#REF!</v>
      </c>
      <c r="I75" s="17" t="e">
        <f>IF(#REF!="",0,IF(#REF!="Very low",1,IF(#REF!="Low",2,IF(#REF!="Medium",3,IF(#REF!="High",4,#REF!)))))</f>
        <v>#REF!</v>
      </c>
      <c r="J75" s="21" t="e">
        <f t="shared" si="0"/>
        <v>#REF!</v>
      </c>
      <c r="K75" t="e">
        <f t="shared" si="1"/>
        <v>#REF!</v>
      </c>
    </row>
    <row r="76" spans="1:11" hidden="1" x14ac:dyDescent="0.3">
      <c r="A76" s="8"/>
      <c r="B76" t="s">
        <v>70</v>
      </c>
      <c r="C76" s="20">
        <v>1</v>
      </c>
      <c r="D76" s="20">
        <v>2</v>
      </c>
      <c r="E76" s="20">
        <v>3</v>
      </c>
      <c r="F76" s="20">
        <v>4</v>
      </c>
      <c r="H76" s="17" t="e">
        <f>IF(#REF!="",0,IF(#REF!="Very low",1,IF(#REF!="Low",2,IF(#REF!="Medium",3,IF(#REF!="High",4,F41)))))</f>
        <v>#REF!</v>
      </c>
      <c r="I76" s="17" t="e">
        <f>IF(#REF!="",0,IF(#REF!="Very low",1,IF(#REF!="Low",2,IF(#REF!="Medium",3,IF(#REF!="High",4,G41)))))</f>
        <v>#REF!</v>
      </c>
      <c r="J76" s="21" t="e">
        <f t="shared" si="0"/>
        <v>#REF!</v>
      </c>
      <c r="K76" t="e">
        <f t="shared" si="1"/>
        <v>#REF!</v>
      </c>
    </row>
    <row r="77" spans="1:11" hidden="1" x14ac:dyDescent="0.3">
      <c r="A77" s="8"/>
      <c r="B77" t="s">
        <v>63</v>
      </c>
      <c r="C77" s="20">
        <v>2</v>
      </c>
      <c r="D77" s="20">
        <v>4</v>
      </c>
      <c r="E77" s="19">
        <v>6</v>
      </c>
      <c r="F77" s="19">
        <v>8</v>
      </c>
      <c r="H77" s="17">
        <f>IF(F41="",0,IF(F41="Very low",1,IF(F41="Low",2,IF(F41="Medium",3,IF(F41="High",4,#REF!)))))</f>
        <v>2</v>
      </c>
      <c r="I77" s="17">
        <f>IF(G41="",0,IF(G41="Very low",1,IF(G41="Low",2,IF(G41="Medium",3,IF(G41="High",4,#REF!)))))</f>
        <v>2</v>
      </c>
      <c r="J77" s="21">
        <f t="shared" si="0"/>
        <v>4</v>
      </c>
      <c r="K77" t="str">
        <f t="shared" si="1"/>
        <v>Low</v>
      </c>
    </row>
    <row r="78" spans="1:11" hidden="1" x14ac:dyDescent="0.3">
      <c r="A78" s="8"/>
      <c r="B78" t="s">
        <v>83</v>
      </c>
      <c r="C78" s="20">
        <v>3</v>
      </c>
      <c r="D78" s="19">
        <v>6</v>
      </c>
      <c r="E78" s="19">
        <v>9</v>
      </c>
      <c r="F78" s="18">
        <v>12</v>
      </c>
      <c r="H78" s="17" t="e">
        <f>IF(#REF!="",0,IF(#REF!="Very low",1,IF(#REF!="Low",2,IF(#REF!="Medium",3,IF(#REF!="High",4,#REF!)))))</f>
        <v>#REF!</v>
      </c>
      <c r="I78" s="17" t="e">
        <f>IF(#REF!="",0,IF(#REF!="Very low",1,IF(#REF!="Low",2,IF(#REF!="Medium",3,IF(#REF!="High",4,#REF!)))))</f>
        <v>#REF!</v>
      </c>
      <c r="J78" s="21" t="e">
        <f t="shared" si="0"/>
        <v>#REF!</v>
      </c>
      <c r="K78" t="e">
        <f t="shared" si="1"/>
        <v>#REF!</v>
      </c>
    </row>
    <row r="79" spans="1:11" hidden="1" x14ac:dyDescent="0.3">
      <c r="A79" s="8"/>
      <c r="B79" t="s">
        <v>121</v>
      </c>
      <c r="C79" s="20">
        <v>4</v>
      </c>
      <c r="D79" s="19">
        <v>8</v>
      </c>
      <c r="E79" s="18">
        <v>12</v>
      </c>
      <c r="F79" s="18">
        <v>16</v>
      </c>
      <c r="H79" s="17" t="e">
        <f>IF(#REF!="",0,IF(#REF!="Very low",1,IF(#REF!="Low",2,IF(#REF!="Medium",3,IF(#REF!="High",4,#REF!)))))</f>
        <v>#REF!</v>
      </c>
      <c r="I79" s="17" t="e">
        <f>IF(#REF!="",0,IF(#REF!="Very low",1,IF(#REF!="Low",2,IF(#REF!="Medium",3,IF(#REF!="High",4,#REF!)))))</f>
        <v>#REF!</v>
      </c>
      <c r="J79" s="21" t="e">
        <f t="shared" si="0"/>
        <v>#REF!</v>
      </c>
      <c r="K79" t="e">
        <f t="shared" si="1"/>
        <v>#REF!</v>
      </c>
    </row>
    <row r="80" spans="1:11" hidden="1" x14ac:dyDescent="0.3">
      <c r="A80" s="8"/>
      <c r="H80" s="17" t="e">
        <f>IF(#REF!="",0,IF(#REF!="Very low",1,IF(#REF!="Low",2,IF(#REF!="Medium",3,IF(#REF!="High",4,#REF!)))))</f>
        <v>#REF!</v>
      </c>
      <c r="I80" s="17" t="e">
        <f>IF(#REF!="",0,IF(#REF!="Very low",1,IF(#REF!="Low",2,IF(#REF!="Medium",3,IF(#REF!="High",4,#REF!)))))</f>
        <v>#REF!</v>
      </c>
      <c r="J80" s="21" t="e">
        <f t="shared" si="0"/>
        <v>#REF!</v>
      </c>
      <c r="K80" t="e">
        <f t="shared" si="1"/>
        <v>#REF!</v>
      </c>
    </row>
    <row r="81" spans="1:11" hidden="1" x14ac:dyDescent="0.3">
      <c r="A81" s="8"/>
      <c r="H81" s="17" t="e">
        <f>IF(#REF!="",0,IF(#REF!="Very low",1,IF(#REF!="Low",2,IF(#REF!="Medium",3,IF(#REF!="High",4,#REF!)))))</f>
        <v>#REF!</v>
      </c>
      <c r="I81" s="17" t="e">
        <f>IF(#REF!="",0,IF(#REF!="Very low",1,IF(#REF!="Low",2,IF(#REF!="Medium",3,IF(#REF!="High",4,#REF!)))))</f>
        <v>#REF!</v>
      </c>
      <c r="J81" s="21" t="e">
        <f t="shared" si="0"/>
        <v>#REF!</v>
      </c>
      <c r="K81" t="e">
        <f t="shared" si="1"/>
        <v>#REF!</v>
      </c>
    </row>
    <row r="82" spans="1:11" hidden="1" x14ac:dyDescent="0.3">
      <c r="A82" s="8"/>
      <c r="H82" s="17" t="e">
        <f>IF(#REF!="",0,IF(#REF!="Very low",1,IF(#REF!="Low",2,IF(#REF!="Medium",3,IF(#REF!="High",4,#REF!)))))</f>
        <v>#REF!</v>
      </c>
      <c r="I82" s="17" t="e">
        <f>IF(#REF!="",0,IF(#REF!="Very low",1,IF(#REF!="Low",2,IF(#REF!="Medium",3,IF(#REF!="High",4,#REF!)))))</f>
        <v>#REF!</v>
      </c>
      <c r="J82" s="21" t="e">
        <f t="shared" si="0"/>
        <v>#REF!</v>
      </c>
      <c r="K82" t="e">
        <f t="shared" si="1"/>
        <v>#REF!</v>
      </c>
    </row>
    <row r="83" spans="1:11" hidden="1" x14ac:dyDescent="0.3">
      <c r="A83" s="8"/>
      <c r="H83" s="17" t="e">
        <f>IF(#REF!="",0,IF(#REF!="Very low",1,IF(#REF!="Low",2,IF(#REF!="Medium",3,IF(#REF!="High",4,#REF!)))))</f>
        <v>#REF!</v>
      </c>
      <c r="I83" s="17" t="e">
        <f>IF(#REF!="",0,IF(#REF!="Very low",1,IF(#REF!="Low",2,IF(#REF!="Medium",3,IF(#REF!="High",4,#REF!)))))</f>
        <v>#REF!</v>
      </c>
      <c r="J83" s="21" t="e">
        <f t="shared" si="0"/>
        <v>#REF!</v>
      </c>
      <c r="K83" t="e">
        <f t="shared" si="1"/>
        <v>#REF!</v>
      </c>
    </row>
    <row r="84" spans="1:11" hidden="1" x14ac:dyDescent="0.3">
      <c r="A84" s="8"/>
      <c r="H84" s="17" t="e">
        <f>IF(#REF!="",0,IF(#REF!="Very low",1,IF(#REF!="Low",2,IF(#REF!="Medium",3,IF(#REF!="High",4,#REF!)))))</f>
        <v>#REF!</v>
      </c>
      <c r="I84" s="17" t="e">
        <f>IF(#REF!="",0,IF(#REF!="Very low",1,IF(#REF!="Low",2,IF(#REF!="Medium",3,IF(#REF!="High",4,#REF!)))))</f>
        <v>#REF!</v>
      </c>
      <c r="J84" s="21" t="e">
        <f t="shared" si="0"/>
        <v>#REF!</v>
      </c>
      <c r="K84" t="e">
        <f t="shared" si="1"/>
        <v>#REF!</v>
      </c>
    </row>
    <row r="85" spans="1:11" hidden="1" x14ac:dyDescent="0.3">
      <c r="A85" s="8"/>
      <c r="H85" s="17" t="e">
        <f>IF(#REF!="",0,IF(#REF!="Very low",1,IF(#REF!="Low",2,IF(#REF!="Medium",3,IF(#REF!="High",4,#REF!)))))</f>
        <v>#REF!</v>
      </c>
      <c r="I85" s="17" t="e">
        <f>IF(#REF!="",0,IF(#REF!="Very low",1,IF(#REF!="Low",2,IF(#REF!="Medium",3,IF(#REF!="High",4,#REF!)))))</f>
        <v>#REF!</v>
      </c>
      <c r="J85" s="21" t="e">
        <f t="shared" si="0"/>
        <v>#REF!</v>
      </c>
      <c r="K85" t="e">
        <f t="shared" si="1"/>
        <v>#REF!</v>
      </c>
    </row>
    <row r="86" spans="1:11" hidden="1" x14ac:dyDescent="0.3">
      <c r="A86" s="8"/>
      <c r="H86" s="17" t="e">
        <f>IF(#REF!="",0,IF(#REF!="Very low",1,IF(#REF!="Low",2,IF(#REF!="Medium",3,IF(#REF!="High",4,F53)))))</f>
        <v>#REF!</v>
      </c>
      <c r="I86" s="17" t="e">
        <f>IF(#REF!="",0,IF(#REF!="Very low",1,IF(#REF!="Low",2,IF(#REF!="Medium",3,IF(#REF!="High",4,G53)))))</f>
        <v>#REF!</v>
      </c>
      <c r="J86" s="21" t="e">
        <f t="shared" si="0"/>
        <v>#REF!</v>
      </c>
      <c r="K86" t="e">
        <f t="shared" si="1"/>
        <v>#REF!</v>
      </c>
    </row>
    <row r="87" spans="1:11" hidden="1" x14ac:dyDescent="0.3">
      <c r="A87" s="8"/>
    </row>
    <row r="88" spans="1:11" hidden="1" x14ac:dyDescent="0.3"/>
    <row r="89" spans="1:11" hidden="1" x14ac:dyDescent="0.3"/>
    <row r="90" spans="1:11" hidden="1" x14ac:dyDescent="0.3"/>
    <row r="124" ht="13.5" customHeight="1" x14ac:dyDescent="0.3"/>
  </sheetData>
  <sheetProtection selectLockedCells="1"/>
  <mergeCells count="6">
    <mergeCell ref="D29:K29"/>
    <mergeCell ref="F12:J12"/>
    <mergeCell ref="F4:J4"/>
    <mergeCell ref="F6:J6"/>
    <mergeCell ref="F8:J8"/>
    <mergeCell ref="F10:J10"/>
  </mergeCells>
  <phoneticPr fontId="0" type="noConversion"/>
  <dataValidations count="2">
    <dataValidation type="list" allowBlank="1" showInputMessage="1" showErrorMessage="1" sqref="F35:G41 F43:G52" xr:uid="{00000000-0002-0000-0000-000000000000}">
      <formula1>$F$67:$F$71</formula1>
    </dataValidation>
    <dataValidation type="list" allowBlank="1" showInputMessage="1" showErrorMessage="1" sqref="F42:G42" xr:uid="{00000000-0002-0000-0000-000001000000}">
      <formula1>$F$66:$F$71</formula1>
    </dataValidation>
  </dataValidations>
  <pageMargins left="0.74803149606299213" right="0.74803149606299213" top="0.98425196850393704" bottom="0.98425196850393704" header="0.51181102362204722" footer="0.51181102362204722"/>
  <pageSetup paperSize="8" orientation="landscape" r:id="rId1"/>
  <headerFooter alignWithMargins="0">
    <oddHeader>&amp;CGeneric Risk Assessment SR2008No12GRA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8499d3b-94a8-4059-8763-489d4400b14a" ContentTypeId="0x01010067EB80C5FE939D4A9B3D8BA62129B7F501" PreviousValue="false"/>
</file>

<file path=customXml/item4.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C9BF81748CFD6A4DB8CA4CD1B565E5D3" ma:contentTypeVersion="551" ma:contentTypeDescription="" ma:contentTypeScope="" ma:versionID="8a62c8c050b21acaa1a42181c037ba3d">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REGU-485747921-756</_dlc_DocId>
    <_dlc_DocIdUrl xmlns="9be56660-2c31-41ef-bc00-23e72f632f2a">
      <Url>https://cyfoethnaturiolcymru.sharepoint.com/teams/Regulatory/wasters/waex/_layouts/15/DocIdRedir.aspx?ID=REGU-485747921-756</Url>
      <Description>REGU-485747921-756</Description>
    </_dlc_DocIdUrl>
  </documentManagement>
</p:properties>
</file>

<file path=customXml/itemProps1.xml><?xml version="1.0" encoding="utf-8"?>
<ds:datastoreItem xmlns:ds="http://schemas.openxmlformats.org/officeDocument/2006/customXml" ds:itemID="{8E67D691-0391-4E42-B6EC-B18E8B701E8E}">
  <ds:schemaRefs>
    <ds:schemaRef ds:uri="http://schemas.microsoft.com/sharepoint/v3/contenttype/forms"/>
  </ds:schemaRefs>
</ds:datastoreItem>
</file>

<file path=customXml/itemProps2.xml><?xml version="1.0" encoding="utf-8"?>
<ds:datastoreItem xmlns:ds="http://schemas.openxmlformats.org/officeDocument/2006/customXml" ds:itemID="{4106D6AB-6685-4357-8F01-463BA586C688}">
  <ds:schemaRefs>
    <ds:schemaRef ds:uri="http://schemas.microsoft.com/sharepoint/events"/>
  </ds:schemaRefs>
</ds:datastoreItem>
</file>

<file path=customXml/itemProps3.xml><?xml version="1.0" encoding="utf-8"?>
<ds:datastoreItem xmlns:ds="http://schemas.openxmlformats.org/officeDocument/2006/customXml" ds:itemID="{32C06A2B-85C5-4AC2-8AC6-9D88577D9ED2}">
  <ds:schemaRefs>
    <ds:schemaRef ds:uri="Microsoft.SharePoint.Taxonomy.ContentTypeSync"/>
  </ds:schemaRefs>
</ds:datastoreItem>
</file>

<file path=customXml/itemProps4.xml><?xml version="1.0" encoding="utf-8"?>
<ds:datastoreItem xmlns:ds="http://schemas.openxmlformats.org/officeDocument/2006/customXml" ds:itemID="{3BBBBA92-C283-4B63-BC95-93F8103F4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07F9058-5FA6-4A05-9D0D-4B824F5C1429}">
  <ds:schemaRefs>
    <ds:schemaRef ds:uri="http://schemas.microsoft.com/office/2006/metadata/properties"/>
    <ds:schemaRef ds:uri="http://schemas.microsoft.com/office/infopath/2007/PartnerControls"/>
    <ds:schemaRef ds:uri="9be56660-2c31-41ef-bc00-23e72f632f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Permit GRA1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2024-07-16T13:42:03Z</dcterms:created>
  <dcterms:modified xsi:type="dcterms:W3CDTF">2025-04-07T16:31:55Z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0x01010067EB80C5FE939D4A9B3D8BA62129B7F50100C9BF81748CFD6A4DB8CA4CD1B565E5D3</vt:lpwstr>
  </property>
  <property fmtid="{D5CDD505-2E9C-101B-9397-08002B2CF9AE}" pid="3" name="_dlc_DocIdItemGuid">
    <vt:lpwstr>f6320098-ca88-4bad-bd44-30e905d3fe71</vt:lpwstr>
  </property>
</Properties>
</file>